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20" windowHeight="10935" firstSheet="1" activeTab="1"/>
  </bookViews>
  <sheets>
    <sheet name="Характеристика" sheetId="4" state="hidden" r:id="rId1"/>
    <sheet name="Основные показатели" sheetId="5" r:id="rId2"/>
  </sheets>
  <definedNames>
    <definedName name="_xlnm._FilterDatabase" localSheetId="1" hidden="1">'Основные показатели'!$B$13:$L$115</definedName>
    <definedName name="_xlnm._FilterDatabase" localSheetId="0" hidden="1">Характеристика!$A$11:$AA$108</definedName>
    <definedName name="_xlnm.Print_Titles" localSheetId="0">Характеристика!$9:$11</definedName>
  </definedNames>
  <calcPr calcId="145621"/>
</workbook>
</file>

<file path=xl/calcChain.xml><?xml version="1.0" encoding="utf-8"?>
<calcChain xmlns="http://schemas.openxmlformats.org/spreadsheetml/2006/main">
  <c r="Z63" i="4" l="1"/>
  <c r="Z62" i="4"/>
  <c r="Z33" i="4"/>
  <c r="T34" i="4"/>
  <c r="U34" i="4"/>
  <c r="V34" i="4"/>
  <c r="W34" i="4"/>
  <c r="X34" i="4"/>
  <c r="Y34" i="4"/>
  <c r="T35" i="4"/>
  <c r="Z35" i="4" s="1"/>
  <c r="W36" i="4"/>
  <c r="X36" i="4" s="1"/>
  <c r="Y36" i="4" s="1"/>
  <c r="Z36" i="4" s="1"/>
  <c r="T15" i="4"/>
  <c r="U15" i="4"/>
  <c r="V15" i="4"/>
  <c r="T18" i="4"/>
  <c r="U18" i="4"/>
  <c r="V18" i="4"/>
  <c r="W18" i="4"/>
  <c r="X18" i="4"/>
  <c r="Y18" i="4"/>
  <c r="Z22" i="4"/>
  <c r="Z24" i="4"/>
  <c r="Z26" i="4"/>
  <c r="Z27" i="4"/>
  <c r="Z28" i="4"/>
  <c r="Z29" i="4"/>
  <c r="Z34" i="4" l="1"/>
  <c r="Z15" i="4"/>
  <c r="Z18" i="4"/>
  <c r="V55" i="4"/>
  <c r="W55" i="4"/>
  <c r="X55" i="4"/>
  <c r="Y55" i="4"/>
  <c r="U64" i="4"/>
  <c r="Z53" i="4" l="1"/>
  <c r="T85" i="4" l="1"/>
  <c r="Z61" i="4" l="1"/>
  <c r="Z108" i="4" l="1"/>
  <c r="Z107" i="4"/>
  <c r="Z105" i="4"/>
  <c r="Z104" i="4"/>
  <c r="Z103" i="4"/>
  <c r="Z102" i="4"/>
  <c r="Z101" i="4"/>
  <c r="Z97" i="4"/>
  <c r="Z96" i="4"/>
  <c r="Z95" i="4"/>
  <c r="Z94" i="4"/>
  <c r="Z87" i="4"/>
  <c r="Z86" i="4"/>
  <c r="Z85" i="4"/>
  <c r="Y82" i="4"/>
  <c r="Y81" i="4" s="1"/>
  <c r="X82" i="4"/>
  <c r="X81" i="4" s="1"/>
  <c r="W82" i="4"/>
  <c r="W81" i="4" s="1"/>
  <c r="V82" i="4"/>
  <c r="V81" i="4" s="1"/>
  <c r="U82" i="4"/>
  <c r="U81" i="4" s="1"/>
  <c r="Z81" i="4" l="1"/>
  <c r="Z82" i="4"/>
  <c r="Z80" i="4"/>
  <c r="Z79" i="4"/>
  <c r="Z70" i="4"/>
  <c r="Z68" i="4"/>
  <c r="Y64" i="4"/>
  <c r="X64" i="4"/>
  <c r="W64" i="4"/>
  <c r="V64" i="4"/>
  <c r="T64" i="4"/>
  <c r="Z60" i="4"/>
  <c r="Z59" i="4"/>
  <c r="Z58" i="4"/>
  <c r="Z57" i="4"/>
  <c r="Z56" i="4"/>
  <c r="V30" i="4"/>
  <c r="U30" i="4"/>
  <c r="Z55" i="4"/>
  <c r="Z52" i="4"/>
  <c r="Z51" i="4"/>
  <c r="Z46" i="4"/>
  <c r="Z44" i="4"/>
  <c r="Z41" i="4"/>
  <c r="Z40" i="4"/>
  <c r="Z39" i="4"/>
  <c r="Z38" i="4"/>
  <c r="Z37" i="4"/>
  <c r="Y30" i="4"/>
  <c r="X30" i="4"/>
  <c r="W30" i="4"/>
  <c r="Y17" i="4" l="1"/>
  <c r="Y12" i="4" s="1"/>
  <c r="W17" i="4"/>
  <c r="W12" i="4" s="1"/>
  <c r="X17" i="4"/>
  <c r="X12" i="4" s="1"/>
  <c r="Z64" i="4"/>
  <c r="U17" i="4"/>
  <c r="U12" i="4" s="1"/>
  <c r="V17" i="4"/>
  <c r="V12" i="4" s="1"/>
  <c r="Z30" i="4"/>
  <c r="Z12" i="4" l="1"/>
  <c r="Z17" i="4"/>
</calcChain>
</file>

<file path=xl/sharedStrings.xml><?xml version="1.0" encoding="utf-8"?>
<sst xmlns="http://schemas.openxmlformats.org/spreadsheetml/2006/main" count="642" uniqueCount="277">
  <si>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</si>
  <si>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</si>
  <si>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</si>
  <si>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</si>
  <si>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</si>
  <si>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</si>
  <si>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</si>
  <si>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</si>
  <si>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</si>
  <si>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</si>
  <si>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</si>
  <si>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</si>
  <si>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</si>
  <si>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</si>
  <si>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</si>
  <si>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</si>
  <si>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</si>
  <si>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</si>
  <si>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</si>
  <si>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</si>
  <si>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</si>
  <si>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</si>
  <si>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</si>
  <si>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</si>
  <si>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</si>
  <si>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</si>
  <si>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</si>
  <si>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-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</si>
  <si>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</si>
  <si>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</si>
  <si>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</si>
  <si>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</si>
  <si>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</si>
  <si>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</si>
  <si>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</si>
  <si>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</si>
  <si>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</si>
  <si>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</si>
  <si>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</si>
  <si>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</si>
  <si>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</si>
  <si>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</si>
  <si>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</si>
  <si>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</si>
  <si>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</si>
  <si>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</si>
  <si>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</si>
  <si>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</si>
  <si>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</si>
  <si>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</si>
  <si>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</si>
  <si>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</si>
  <si>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</si>
  <si>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</si>
  <si>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</si>
  <si>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</si>
  <si>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</si>
  <si>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</si>
  <si>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</si>
  <si>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</si>
  <si>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</si>
  <si>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</si>
  <si>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</si>
  <si>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</si>
  <si>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</si>
  <si>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</si>
  <si>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</si>
  <si>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</si>
  <si>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</si>
  <si>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</si>
  <si>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</si>
  <si>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</si>
  <si>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</si>
  <si>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</si>
  <si>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</si>
  <si>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</si>
  <si>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</si>
  <si>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</si>
  <si>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</si>
  <si>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</si>
  <si>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</si>
  <si>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</si>
  <si>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</si>
  <si>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</si>
  <si>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</si>
  <si>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</si>
  <si>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</si>
  <si>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</si>
  <si>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</si>
  <si>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</si>
  <si>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</si>
  <si>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</si>
  <si>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</si>
  <si>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</si>
  <si>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</si>
  <si>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</si>
  <si>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</si>
  <si>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</si>
  <si>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</si>
  <si>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</si>
  <si>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</si>
  <si>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</si>
  <si>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</si>
  <si>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</si>
  <si>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</si>
  <si>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</si>
  <si>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</si>
  <si>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</si>
  <si>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</si>
  <si>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</si>
  <si>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</si>
  <si>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</si>
  <si>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</si>
  <si>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</si>
  <si>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</si>
  <si>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</si>
  <si>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</si>
  <si>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</si>
  <si>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</si>
  <si>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</si>
  <si>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</si>
  <si>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</si>
  <si>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</si>
  <si>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</si>
  <si>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</si>
  <si>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</si>
  <si>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</si>
  <si>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</si>
  <si>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</si>
  <si>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</si>
  <si>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</si>
  <si>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</si>
  <si>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</si>
  <si>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</si>
  <si>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</si>
  <si>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</si>
  <si>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</si>
  <si>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</si>
  <si>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 договоров аренды, размер арендной платы по которым определен на рыночной основе, в общем количестве договоров аренды"</t>
    </r>
  </si>
  <si>
    <r>
      <t xml:space="preserve">Показатель 6 </t>
    </r>
    <r>
      <rPr>
        <sz val="11"/>
        <rFont val="Calibri"/>
        <family val="2"/>
        <charset val="204"/>
      </rPr>
      <t>"Количество проведенных экспертиз в рамках искового производства"</t>
    </r>
  </si>
  <si>
    <r>
      <rPr>
        <sz val="9"/>
        <rFont val="Calibri"/>
        <family val="2"/>
        <charset val="204"/>
        <scheme val="minor"/>
      </rPr>
      <t>срок окончания действия закона</t>
    </r>
    <r>
      <rPr>
        <sz val="11"/>
        <rFont val="Calibri"/>
        <family val="2"/>
        <charset val="204"/>
        <scheme val="minor"/>
      </rPr>
      <t xml:space="preserve">
01.07.2015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</si>
  <si>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</si>
  <si>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</si>
  <si>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</si>
  <si>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</si>
  <si>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</si>
  <si>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</si>
  <si>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</si>
  <si>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</si>
  <si>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</si>
  <si>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</si>
  <si>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</si>
  <si>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</si>
  <si>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</si>
  <si>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</si>
  <si>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</si>
  <si>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</si>
  <si>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</si>
  <si>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</si>
  <si>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</si>
  <si>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>Приложение 3 к постановлению администрации города Твери</t>
  </si>
  <si>
    <t>от "_______"________________ 2015г. №_________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</si>
  <si>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</si>
  <si>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</si>
  <si>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</t>
  </si>
  <si>
    <t>Данные реестра выписок из ЕГРП</t>
  </si>
  <si>
    <t>».</t>
  </si>
  <si>
    <t>Показатель 4 «Количество полученных выписок из ЕГРН об основных характеристиках и зарегистрированных правах на объект недвижимости»</t>
  </si>
  <si>
    <t>Данные реестра выписок из ЕГРН</t>
  </si>
  <si>
    <t xml:space="preserve">Приложение 2 к постановлению администрации города Твери  </t>
  </si>
  <si>
    <t>Показатель 2  «Количество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</si>
  <si>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Показатель 1  «Количество объектов, на которых проведены мероприятия по предотвращению несанкционированного проникновения"</t>
  </si>
  <si>
    <t>«Управление муниципальной собственностью» на 2015-2020 годы</t>
  </si>
  <si>
    <t>Показатель 2 «Количество материалов, направленных в органы Росреестра для принятия мер в соответствии с действующим законодательством РФ»</t>
  </si>
  <si>
    <t>Показатель 1 «Количество проведенных проверок использования земельных участков»</t>
  </si>
  <si>
    <t>Показатель 3  «Количество земельных участков, предоставленных  многодетным гражданам»</t>
  </si>
  <si>
    <t>Показатель 2  «Количество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хозяйство»</t>
  </si>
  <si>
    <t>Цель 1 программы «Повышение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отношениях»</t>
  </si>
  <si>
    <r>
      <rPr>
        <b/>
        <sz val="11"/>
        <rFont val="Times New Roman"/>
        <family val="1"/>
        <charset val="204"/>
      </rPr>
      <t xml:space="preserve">Показатель 2 цели 1 программы </t>
    </r>
    <r>
      <rPr>
        <sz val="11"/>
        <rFont val="Times New Roman"/>
        <family val="1"/>
        <charset val="204"/>
      </rPr>
      <t>«Количество объектов, реализованных в рамках Программы приватизации  (в том числе в соответствии с Федеральным законом от 22.07.2008 №159-ФЗ)»</t>
    </r>
  </si>
  <si>
    <t xml:space="preserve">Подпрограмма  1 «Управление  имуществом города Твери»   </t>
  </si>
  <si>
    <t>Задача  1   «Оптимизация состава  муниципального имущества города Твери»</t>
  </si>
  <si>
    <t>Административное мероприятие 1.01  «Приватизация муниципального имущества»</t>
  </si>
  <si>
    <t>Показатель 1 «Доля приватизированных объектов в общем количестве объектов, включенных в Программу приватизации на соответствующий год»</t>
  </si>
  <si>
    <t>Показатель 2  «Количество заключенных договоров купли-продажи арендуемого имущества, выкупаемого в рамках реализации Федерального закона №159-ФЗ»</t>
  </si>
  <si>
    <t>Административное мероприятие 1.02  «Разграничение прав собственности на объекты имущества в соответствии с действующим законодательством РФ»</t>
  </si>
  <si>
    <t>Показатель 1  «Количество переданных из муниципальной собственности объектов»</t>
  </si>
  <si>
    <t>Административное мероприятие 1.03 «Приемка имущества в муниципальную собственность города Твери по различным основаниям»</t>
  </si>
  <si>
    <t>Показатель 1«Количество объектов имущества, принятых в муниципальную собственность»</t>
  </si>
  <si>
    <t>Мероприятие 1.04  «Проведение инвентаризации муниципального имущества города Твери»</t>
  </si>
  <si>
    <t>Показатель 1«Количество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</si>
  <si>
    <t>Показатель 2 «Количество списанных непригодных к эксплуатации объектов»</t>
  </si>
  <si>
    <t>Задача 2 «Повышение эффективности использования имущества, находящегося в собственности муниципального образования город Тверь»</t>
  </si>
  <si>
    <t>Мероприятие 2.01 «Оценка рыночной стоимости объектов недвижимости и рыночной стоимости арендной платы за объекты муниципального имущества"</t>
  </si>
  <si>
    <t>Показатель 1 «Количество объектов, в отношении которых произведена оценка рыночной стоимости»</t>
  </si>
  <si>
    <t>Показатель 2 «Количество объектов, в отношении которых произведена оценка рыночной стоимости арендной платы»</t>
  </si>
  <si>
    <t>Показатель 3 «Средний размер арендной платы за 1 кв.м площади помещений, переданных в аренду»</t>
  </si>
  <si>
    <t>Мероприятие 2.02 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</si>
  <si>
    <t>Показатель 1 «Количество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имущества»</t>
  </si>
  <si>
    <t>Мероприятие 2.03 «Организация работ по изготовлению проектно-сметной документации и ее экспертизе»</t>
  </si>
  <si>
    <t>Показатель 1 «Количество объектов недвижимого имущества, по которым получена проектно-сметная документация»</t>
  </si>
  <si>
    <t>Показатель 2 «Средняя стоимость 1 кв.м проданных жилых помещений/долей жилых домов»</t>
  </si>
  <si>
    <t>Показатель 1  «Доля объектов муниципального имущества, переданных в аренду, в общем количестве объектов, выставленных на торги»</t>
  </si>
  <si>
    <t>Показатель 1 «Количество проведенных проверок использования муниципального имущества, находящегося в различных видах пользования»</t>
  </si>
  <si>
    <t>Показатель 2 «Степень выполнения мероприятия»</t>
  </si>
  <si>
    <t>Мероприятие 2.09 «Защита имущественных прав и законных интересов  муниципального образования город Тверь, правовое сопровождение деятельности департамента»</t>
  </si>
  <si>
    <t>Показатель 2 «Количество направленных исполнительных листов в службу судебных приставов для принудительного взыскания долга»</t>
  </si>
  <si>
    <t>Показатель 3  «Количество принятых нормативно-правовых актов в сфере управления муниципальной собственностью»</t>
  </si>
  <si>
    <t>Показатель 4  «Количество запросов в налоговые органы по предоставлению сведений из ЕГРЮЛ и ЕГРИП»</t>
  </si>
  <si>
    <t>Показатель 5 «Количество нотариально заверенных документов»</t>
  </si>
  <si>
    <t>Показатель 7 «Количество поданных исковых заявлений по взысканию задолженности»</t>
  </si>
  <si>
    <t>Показатель 8 «Количество поданных иных исковых заявлений, направленных на защиту интересов муниципального образования город Тверь»</t>
  </si>
  <si>
    <t>Показатель 9 «Количество заявлений кредитора о признании несостоятельными (банкротами) граждан, имеющих задолженность перед бюджетом города Твери, подтвержденную вступившими в законную силу решениями судов»</t>
  </si>
  <si>
    <t>Задача 3 «Повышение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предприятиями»</t>
  </si>
  <si>
    <t>Показатель 1 «Количество согласованных планов (программ) финансово-хозяйственной деятельности»</t>
  </si>
  <si>
    <t>Административное мероприятие 3.02  «Участие в работе органов управления и контроля хозяйственных обществ с городским участием»</t>
  </si>
  <si>
    <t>Административное мероприятие 3.03 «Участие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участием»</t>
  </si>
  <si>
    <t>Административное мероприятие 3.04  «Мониторинг финансово-экономической деятельности хозяйственных обществ с городским участием»</t>
  </si>
  <si>
    <t>Показатель 1  «Доля муниципальных унитарных предприятий, в которых проведен аудит, в общем количестве муниципальных унитарных предприятий, подлежащих аудиту»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</si>
  <si>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предприятий»</t>
  </si>
  <si>
    <t>Подпрограмма  2 «Управление  земельными ресурсами города Твери»</t>
  </si>
  <si>
    <t>Задача 1  «Эффективное управление и распоряжение муниципальными земельными участками»</t>
  </si>
  <si>
    <t>Показатель 1  «Уровень исполнения плановых показателей по доходам от использования земельных участков, находящихся в муниципальной собственности города Твери»</t>
  </si>
  <si>
    <t>Административное мероприятие 1.03  «Предоставление муниципальных земельных участков в пользование»</t>
  </si>
  <si>
    <t>Показатель 1  «Площадь переданных в аренду муниципальных земельных участков»</t>
  </si>
  <si>
    <t>Показатель 2 «Площадь переданных в пользование муниципальных земельных участков»</t>
  </si>
  <si>
    <t>Административное мероприятие 1.04 «Разграничение прав собственности на земельные участки под объектами недвижимости, находящимися в муниципальной собственности»</t>
  </si>
  <si>
    <t>Показатель 1 «Количество полученных кадастровых паспортов земельных участков»</t>
  </si>
  <si>
    <t>Показатель 3 «Доля многоквартирных домов, расположенных на земельных участках, в отношении которых осуществлен государственный кадастровый учет»</t>
  </si>
  <si>
    <t>Показатель 4 «Внесение сведений в государственный кадастр недвижимости о границах муниципального образования город Тверь»</t>
  </si>
  <si>
    <t>Административное мероприятие 1.06 «Проведение мероприятий по  изъятию и регистрации права муниципальной собственности на земельные участки под аварийными жилыми домами»</t>
  </si>
  <si>
    <t>Показатель 1  «Площадь изъятых земельных участков, зарегистрированных в муниципальную собственность»</t>
  </si>
  <si>
    <t>Мероприятие 1.07  «Формирование земельных участков для бесплатного предоставления многодетным гражданам»</t>
  </si>
  <si>
    <r>
      <rPr>
        <b/>
        <sz val="11"/>
        <rFont val="Times New Roman"/>
        <family val="1"/>
        <charset val="204"/>
      </rPr>
      <t>Показатель 1  цели 1 программы</t>
    </r>
    <r>
      <rPr>
        <sz val="11"/>
        <rFont val="Times New Roman"/>
        <family val="1"/>
        <charset val="204"/>
      </rPr>
      <t xml:space="preserve"> «Уровень исполнения плановых показателей доходов, администрируемых департаметом и поступающих в бюджет города Твери от управления и     распоряжения муниципальной собственностью»</t>
    </r>
  </si>
  <si>
    <r>
      <rPr>
        <b/>
        <sz val="11"/>
        <rFont val="Times New Roman"/>
        <family val="1"/>
        <charset val="204"/>
      </rPr>
      <t>Показатель 3 цели 1 программы «</t>
    </r>
    <r>
      <rPr>
        <sz val="11"/>
        <rFont val="Times New Roman"/>
        <family val="1"/>
        <charset val="204"/>
      </rPr>
      <t>Доля договоров аренды, размер арендной платы по которым определен на рыночной основе, в             общем количестве договоров аренды»</t>
    </r>
  </si>
  <si>
    <t>Показатель 1  «Уровень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  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имуществу»</t>
  </si>
  <si>
    <t>Показатель 1 «Уровень исполнения плановых показателей по           доходам от сдачи в аренду имущества, составляющего казну муниципального образования город Тверь (за исключением          земельных участков)»</t>
  </si>
  <si>
    <t>Показатель 2  «Уровень исполнения плановых показателей по доходам от сдачи в аренду имущества, находящегося в   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     автономных учреждений)»</t>
  </si>
  <si>
    <t>АПср = Снап/Па, где
АПср - средний размер арендной платы за 1 кв. м площади помещений, переданных в аренду, на   отчетную дату;
Снап -сумма начисленной арендной платы по   договорам аренды нежилых помещений;
Па -  площадь, арендуемая по данным договорам аренды</t>
  </si>
  <si>
    <t>Показатель 3 «Количество полученных выписок из ЕГРП удостоверяющих проведенную государственную регистрацию     права муниципальной собственности - всего,в том числе на     объекты, прошедшие процедуру признания права муниципальной собственности в рамках бесхозяйного имущества»</t>
  </si>
  <si>
    <t>Административное мероприятие 2.04 «Предоставление имущества, составляющего муниципальную казну города Твери, в               пользование»</t>
  </si>
  <si>
    <t>Показатель 1 «Процент исполнения принятых решений комиссии                по эффективному использованию муниципального имущества              города Твери по предоставлению имущества, составляющего муниципальную казну города Твери, в пользование»</t>
  </si>
  <si>
    <t>Ипр = Кир / Кробщ *100%, где
Ипр -процент исполнения принятых решений комиссии          по эффективному использованию муниципального   имущества города Твери по предоставлению         имущества, составляющего муниципальную казну         города Твери, в пользование на отчетную дату;
Кир - количество исполненных решений комиссии по эффективному использованию муниципального        имущества города Твери по предоставлению имущества       в пользование;
Кробщ - общее количество принятых решений           комиссии по эффективному использованию      муниципального имущества города Твери по   предоставлению имущества в пользование</t>
  </si>
  <si>
    <t>Мероприятие 2.05  «Проведение торгов по продаже               муниципального имущества в собственность или права аренды муниципального имущества»</t>
  </si>
  <si>
    <t>Показатель 2 «Количество размещенных информационных           сообщений о проведении торгов»</t>
  </si>
  <si>
    <t>Административное мероприятие 2.06 «Продажа жилых      помещений/долей жилых домов  на основании поданных            гражданами-сособственниками жилых помещений заявлений, по согласованию с администрациями районов в городе Твери»</t>
  </si>
  <si>
    <t>Показатель 1«Количество проданных жилых помещений/долей           жилых домов»</t>
  </si>
  <si>
    <t>Административное мероприятие 2.07 «Осуществление контроля за целевым использованием муниципального имущества, переданного                            в различные виды пользования»</t>
  </si>
  <si>
    <t>Мероприятие 2.08 «Организация сохранности, страхование, обеспечение контроля и пресечение несанкционированных проникновений во временно неиспользуемые объекты    муниципального имущества»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</si>
  <si>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        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</si>
  <si>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Показатель 1 «Количество поданных исковых заявлений в судебные органы по взысканию задолженности за пользование    муниципальным имуществом»</t>
  </si>
  <si>
    <t>Показатель 6  «Количество проведенных экспертиз в рамках           искового производства»</t>
  </si>
  <si>
    <t>Показатель 1 «Уровень исполнения плановых показателей по    доходам от перечисления части прибыли, остающейся после       уплаты налогов и иных обязательных платежей муниципальных унитарных предприятий города Твери»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</si>
  <si>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         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</si>
  <si>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Показатель 2 «Уровень исполнения плановых показателей по        доходам в виде прибыли, приходящейся на доли в уставных (складочных) капиталах хозяйственных товариществ и обществ,       или дивидендов по акциям, принадлежащим городу Твери»</t>
  </si>
  <si>
    <t>Административное мероприятие 3.01 «Согласование планов (программ) финансово-хозяйственной деятельности       муниципальных унитарных предприятий»</t>
  </si>
  <si>
    <t>Показатель 1 «Количество заседаний органов управления и             контроля хозяйственных обществ с городским участием»</t>
  </si>
  <si>
    <t>Показатель 1  «Доля согласованных сделок в общем количестве сделок, направленных на согласование, по муниципальным                        унитарным предприятиям»</t>
  </si>
  <si>
    <t>Показатель 2 «Доля согласованных сделок в общем количестве сделок, направленных на согласование, по хозяйственным                        обществам с городским участием»</t>
  </si>
  <si>
    <t>Показатель 1 «Доля хозяйственных обществ с городским участием,  ведущих безубыточную деятельность, в общем числе            хозяйственных обществ с городским участием»</t>
  </si>
  <si>
    <t>Административное мероприятие 3.05 «Мониторинг соблюдения требований по проведению муниципальными унитарными предприятиями и хозяйственными обществами с городским       участием обязательного аудита»</t>
  </si>
  <si>
    <t>Показатель 2 «Доля хозяйственных обществ с городским участием,           в которых проведен аудит, в общем количестве хозяйственных        обществ с городским участием, подлежащих аудиту»</t>
  </si>
  <si>
    <t>Показатель 1  «Количество муниципальных унитарных предприятий, находящихся в процедуре конкурсного производства                                 или ликвидации»</t>
  </si>
  <si>
    <t>Показатель 2 «Уровень исполнения плановых показателей по           доходам от реализации земельных участков, находящихся в   муниципальной собственности города Твери»</t>
  </si>
  <si>
    <t>Мероприятие 1.01 «Оценка рыночной стоимости земельных             участков и рыночной стоимости арендной платы за земельные        участки»</t>
  </si>
  <si>
    <t>Показатель 1 «Количество земельных участков, в отношении           которых произведена оценка рыночной стоимости»</t>
  </si>
  <si>
    <t>Показатель 2  «Количество земельных участков, в отношении которых произведена оценка рыночной стоимости арендной                              платы»</t>
  </si>
  <si>
    <t>Административное мероприятие 1.02  «Проведение торгов по           продаже земельных участков в собственность или права аренды     земельных участков (в том числе под снесенными аварийными        жилыми домами)»</t>
  </si>
  <si>
    <t>Показатель 1 «Доля переданных в аренду, проданных земельных участков в общем количестве земельных участков, выставленных                           на торги»</t>
  </si>
  <si>
    <t>Показатель 1  «Площадь земельных участков, по которым           проведены мероприятия по разграничению прав собственности»</t>
  </si>
  <si>
    <t>Мероприятие 1.05  «Организация работ по  формированию            земельных участков, в том числе по объектам жилищно-       коммунального хозяйства»</t>
  </si>
  <si>
    <t>Показатель 2 «Количество полученных свидетельств о государственной регистрации права собственности на земельные                               участки»</t>
  </si>
  <si>
    <t>Данные информационной       базы по земельным участкам города Твери</t>
  </si>
  <si>
    <t>Дмд = Кку/Кмобщ * 100%, где
Дмд -  доля многоквартирных домов, расположенных           на земельных участках, в отношении которых      осуществлен государственный кадастровый учет, на отчетную дату;
Кку - количество многоквартирных домов,       расположенных на земельных участках, в отношении  которых осуществлен государственный кадастровый      учет;
Кмобщ - общее количество многоквартирных домов     города Твери</t>
  </si>
  <si>
    <t>Показатель 5 «Количество полученных выписок из ЕГРП удостоверяющих проведенную государственную регистрацию                                          права собственности на земельные участки»</t>
  </si>
  <si>
    <t>Показатель 1 «Площадь земель, полученных и зарегистрированных             в муниципальную собственность под индивидуальное жилищное строительство и личное подсобное хозяйство, по которым           необходимо проведение землеустроительных работ»</t>
  </si>
  <si>
    <t>Административное мероприятие 1.08  «Осуществление муниципального земельного контроля за использованием      земельных участков»</t>
  </si>
  <si>
    <t>от «30» мая  2017 № 677                                                                                           «Приложение 2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</si>
</sst>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6" xfId="0" applyFont="1" applyBorder="1" applyAlignment="1">
      <alignment horizontal="center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6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Alignment="1"/>
    <xf numFmtId="16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6" xfId="0" applyFont="1" applyFill="1" applyBorder="1" applyAlignment="1">
      <alignment horizontal="center"/>
    </xf>
    <xf numFmtId="3" fontId="1" fillId="0" borderId="0" xfId="0" applyNumberFormat="1" applyFont="1" applyFill="1"/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0" fontId="1" fillId="0" borderId="6" xfId="0" quotePrefix="1" applyFont="1" applyFill="1" applyBorder="1" applyAlignment="1">
      <alignment horizontal="center" vertical="center"/>
    </xf>
    <xf numFmtId="164" fontId="1" fillId="0" borderId="6" xfId="0" quotePrefix="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Fill="1" applyBorder="1"/>
    <xf numFmtId="0" fontId="1" fillId="0" borderId="6" xfId="0" applyFont="1" applyBorder="1"/>
    <xf numFmtId="165" fontId="1" fillId="0" borderId="6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/>
    </xf>
    <xf numFmtId="0" fontId="10" fillId="0" borderId="6" xfId="0" applyFont="1" applyFill="1" applyBorder="1" applyAlignment="1">
      <alignment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8" fillId="0" borderId="6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14" fontId="9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0" fontId="9" fillId="0" borderId="6" xfId="0" quotePrefix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11" fillId="0" borderId="0" xfId="0" applyFont="1" applyAlignment="1">
      <alignment wrapText="1"/>
    </xf>
    <xf numFmtId="0" fontId="12" fillId="0" borderId="0" xfId="0" applyFont="1" applyFill="1" applyAlignment="1">
      <alignment horizontal="right" wrapText="1"/>
    </xf>
    <xf numFmtId="0" fontId="7" fillId="0" borderId="0" xfId="0" applyFont="1" applyAlignment="1">
      <alignment wrapText="1"/>
    </xf>
    <xf numFmtId="0" fontId="6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Fill="1" applyAlignment="1">
      <alignment horizontal="right" wrapText="1"/>
    </xf>
    <xf numFmtId="0" fontId="8" fillId="0" borderId="0" xfId="0" applyFont="1" applyFill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0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1"/>
  <sheetViews>
    <sheetView topLeftCell="D1" workbookViewId="0">
      <pane ySplit="11" topLeftCell="A12" activePane="bottomLeft" state="frozen"/>
      <selection pane="bottomLeft" activeCell="U95" sqref="U95"/>
    </sheetView>
  </sheetViews>
  <sheetFormatPr defaultRowHeight="15" x14ac:dyDescent="0.25"/>
  <cols>
    <col min="1" max="1" width="4.42578125" customWidth="1"/>
    <col min="2" max="2" width="4.85546875" customWidth="1"/>
    <col min="3" max="3" width="4.5703125" customWidth="1"/>
    <col min="4" max="4" width="4.85546875" customWidth="1"/>
    <col min="5" max="5" width="5.42578125" customWidth="1"/>
    <col min="6" max="6" width="5.7109375" customWidth="1"/>
    <col min="7" max="7" width="5.5703125" customWidth="1"/>
    <col min="8" max="8" width="4.5703125" customWidth="1"/>
    <col min="9" max="9" width="5" customWidth="1"/>
    <col min="10" max="10" width="4.7109375" customWidth="1"/>
    <col min="11" max="11" width="4.85546875" customWidth="1"/>
    <col min="12" max="12" width="4.5703125" customWidth="1"/>
    <col min="13" max="16" width="4.85546875" customWidth="1"/>
    <col min="17" max="17" width="4.7109375" customWidth="1"/>
    <col min="18" max="18" width="57.7109375" style="4" customWidth="1"/>
    <col min="19" max="19" width="12.140625" style="20" customWidth="1"/>
    <col min="20" max="25" width="10" style="16" bestFit="1" customWidth="1"/>
    <col min="26" max="26" width="12.7109375" style="16" customWidth="1"/>
    <col min="27" max="27" width="11.85546875" style="16" customWidth="1"/>
  </cols>
  <sheetData>
    <row r="1" spans="1:27" x14ac:dyDescent="0.25">
      <c r="T1" s="74" t="s">
        <v>160</v>
      </c>
      <c r="U1" s="74"/>
      <c r="V1" s="74"/>
      <c r="W1" s="74"/>
      <c r="X1" s="74"/>
      <c r="Y1" s="74"/>
      <c r="Z1" s="74"/>
      <c r="AA1" s="74"/>
    </row>
    <row r="2" spans="1:27" x14ac:dyDescent="0.25">
      <c r="T2" s="33"/>
      <c r="U2" s="33"/>
      <c r="V2" s="90" t="s">
        <v>161</v>
      </c>
      <c r="W2" s="90"/>
      <c r="X2" s="90"/>
      <c r="Y2" s="90"/>
      <c r="Z2" s="90"/>
      <c r="AA2" s="33"/>
    </row>
    <row r="3" spans="1:27" x14ac:dyDescent="0.25">
      <c r="R3" s="3" t="s">
        <v>0</v>
      </c>
    </row>
    <row r="4" spans="1:27" x14ac:dyDescent="0.25">
      <c r="R4" s="19" t="s">
        <v>127</v>
      </c>
    </row>
    <row r="5" spans="1:27" x14ac:dyDescent="0.25">
      <c r="F5" t="s">
        <v>125</v>
      </c>
    </row>
    <row r="6" spans="1:27" x14ac:dyDescent="0.25">
      <c r="A6" t="s">
        <v>1</v>
      </c>
    </row>
    <row r="7" spans="1:27" s="4" customFormat="1" x14ac:dyDescent="0.25">
      <c r="A7" s="4" t="s">
        <v>2</v>
      </c>
      <c r="S7" s="20"/>
      <c r="T7" s="16"/>
      <c r="U7" s="16"/>
      <c r="V7" s="16"/>
      <c r="W7" s="16"/>
      <c r="X7" s="16"/>
      <c r="Y7" s="16"/>
      <c r="Z7" s="16"/>
      <c r="AA7" s="16"/>
    </row>
    <row r="8" spans="1:27" s="4" customFormat="1" ht="15.75" customHeight="1" x14ac:dyDescent="0.25">
      <c r="A8" s="4" t="s">
        <v>3</v>
      </c>
      <c r="S8" s="20"/>
      <c r="T8" s="16"/>
      <c r="U8" s="16"/>
      <c r="V8" s="16"/>
      <c r="W8" s="16"/>
      <c r="X8" s="16"/>
      <c r="Y8" s="16"/>
      <c r="Z8" s="16"/>
      <c r="AA8" s="16"/>
    </row>
    <row r="9" spans="1:27" s="4" customFormat="1" ht="27.75" customHeight="1" x14ac:dyDescent="0.25">
      <c r="A9" s="75" t="s">
        <v>4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7"/>
      <c r="R9" s="78" t="s">
        <v>132</v>
      </c>
      <c r="S9" s="80" t="s">
        <v>5</v>
      </c>
      <c r="T9" s="82" t="s">
        <v>6</v>
      </c>
      <c r="U9" s="83"/>
      <c r="V9" s="83"/>
      <c r="W9" s="83"/>
      <c r="X9" s="83"/>
      <c r="Y9" s="84"/>
      <c r="Z9" s="85" t="s">
        <v>7</v>
      </c>
      <c r="AA9" s="86"/>
    </row>
    <row r="10" spans="1:27" s="4" customFormat="1" ht="40.5" customHeight="1" x14ac:dyDescent="0.25">
      <c r="A10" s="87" t="s">
        <v>8</v>
      </c>
      <c r="B10" s="88"/>
      <c r="C10" s="89"/>
      <c r="D10" s="87" t="s">
        <v>9</v>
      </c>
      <c r="E10" s="89"/>
      <c r="F10" s="87" t="s">
        <v>10</v>
      </c>
      <c r="G10" s="89"/>
      <c r="H10" s="87" t="s">
        <v>11</v>
      </c>
      <c r="I10" s="88"/>
      <c r="J10" s="88"/>
      <c r="K10" s="88"/>
      <c r="L10" s="88"/>
      <c r="M10" s="88"/>
      <c r="N10" s="88"/>
      <c r="O10" s="88"/>
      <c r="P10" s="88"/>
      <c r="Q10" s="89"/>
      <c r="R10" s="79"/>
      <c r="S10" s="81"/>
      <c r="T10" s="9" t="s">
        <v>12</v>
      </c>
      <c r="U10" s="9" t="s">
        <v>13</v>
      </c>
      <c r="V10" s="9" t="s">
        <v>14</v>
      </c>
      <c r="W10" s="9" t="s">
        <v>15</v>
      </c>
      <c r="X10" s="9" t="s">
        <v>16</v>
      </c>
      <c r="Y10" s="9" t="s">
        <v>126</v>
      </c>
      <c r="Z10" s="14" t="s">
        <v>17</v>
      </c>
      <c r="AA10" s="14" t="s">
        <v>18</v>
      </c>
    </row>
    <row r="11" spans="1:27" s="34" customFormat="1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5">
        <v>17</v>
      </c>
      <c r="R11" s="5">
        <v>18</v>
      </c>
      <c r="S11" s="9">
        <v>19</v>
      </c>
      <c r="T11" s="17">
        <v>20</v>
      </c>
      <c r="U11" s="17">
        <v>21</v>
      </c>
      <c r="V11" s="17">
        <v>22</v>
      </c>
      <c r="W11" s="17">
        <v>23</v>
      </c>
      <c r="X11" s="17">
        <v>24</v>
      </c>
      <c r="Y11" s="17">
        <v>25</v>
      </c>
      <c r="Z11" s="17">
        <v>26</v>
      </c>
      <c r="AA11" s="17">
        <v>27</v>
      </c>
    </row>
    <row r="12" spans="1:27" s="4" customFormat="1" x14ac:dyDescent="0.25">
      <c r="A12" s="35">
        <v>0</v>
      </c>
      <c r="B12" s="35">
        <v>2</v>
      </c>
      <c r="C12" s="35">
        <v>0</v>
      </c>
      <c r="D12" s="35">
        <v>0</v>
      </c>
      <c r="E12" s="35">
        <v>1</v>
      </c>
      <c r="F12" s="35">
        <v>1</v>
      </c>
      <c r="G12" s="35">
        <v>3</v>
      </c>
      <c r="H12" s="35">
        <v>1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25" t="s">
        <v>19</v>
      </c>
      <c r="S12" s="9" t="s">
        <v>20</v>
      </c>
      <c r="T12" s="13">
        <v>28467.4</v>
      </c>
      <c r="U12" s="13">
        <f>U17+U81</f>
        <v>11000</v>
      </c>
      <c r="V12" s="13">
        <f>V17+V81</f>
        <v>12057</v>
      </c>
      <c r="W12" s="13">
        <f>W17+W81</f>
        <v>12057</v>
      </c>
      <c r="X12" s="13">
        <f>X17+X81</f>
        <v>12057</v>
      </c>
      <c r="Y12" s="13">
        <f>Y17+Y81</f>
        <v>12057</v>
      </c>
      <c r="Z12" s="13">
        <f>SUM(T12:Y12)</f>
        <v>87695.4</v>
      </c>
      <c r="AA12" s="9">
        <v>2020</v>
      </c>
    </row>
    <row r="13" spans="1:27" s="4" customFormat="1" ht="60" customHeight="1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26" t="s">
        <v>141</v>
      </c>
      <c r="S13" s="9"/>
      <c r="T13" s="9"/>
      <c r="U13" s="9"/>
      <c r="V13" s="9"/>
      <c r="W13" s="9"/>
      <c r="X13" s="9"/>
      <c r="Y13" s="9"/>
      <c r="Z13" s="9"/>
      <c r="AA13" s="9"/>
    </row>
    <row r="14" spans="1:27" s="4" customFormat="1" ht="75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24" t="s">
        <v>42</v>
      </c>
      <c r="S14" s="9" t="s">
        <v>22</v>
      </c>
      <c r="T14" s="9">
        <v>100</v>
      </c>
      <c r="U14" s="9">
        <v>100</v>
      </c>
      <c r="V14" s="9">
        <v>100</v>
      </c>
      <c r="W14" s="9">
        <v>100</v>
      </c>
      <c r="X14" s="9">
        <v>100</v>
      </c>
      <c r="Y14" s="9">
        <v>100</v>
      </c>
      <c r="Z14" s="9">
        <v>100</v>
      </c>
      <c r="AA14" s="9">
        <v>2020</v>
      </c>
    </row>
    <row r="15" spans="1:27" s="4" customFormat="1" ht="6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24" t="s">
        <v>44</v>
      </c>
      <c r="S15" s="9" t="s">
        <v>23</v>
      </c>
      <c r="T15" s="10">
        <f>T22+15</f>
        <v>50</v>
      </c>
      <c r="U15" s="10">
        <f>U22+15</f>
        <v>25</v>
      </c>
      <c r="V15" s="10">
        <f>V22+15</f>
        <v>15</v>
      </c>
      <c r="W15" s="10">
        <v>12</v>
      </c>
      <c r="X15" s="10">
        <v>10</v>
      </c>
      <c r="Y15" s="10">
        <v>10</v>
      </c>
      <c r="Z15" s="10">
        <f>SUM(T15:Y15)</f>
        <v>122</v>
      </c>
      <c r="AA15" s="9">
        <v>2020</v>
      </c>
    </row>
    <row r="16" spans="1:27" s="4" customFormat="1" ht="45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24" t="s">
        <v>138</v>
      </c>
      <c r="S16" s="9" t="s">
        <v>22</v>
      </c>
      <c r="T16" s="10">
        <v>94</v>
      </c>
      <c r="U16" s="10">
        <v>96</v>
      </c>
      <c r="V16" s="10">
        <v>98</v>
      </c>
      <c r="W16" s="10">
        <v>98</v>
      </c>
      <c r="X16" s="10">
        <v>98</v>
      </c>
      <c r="Y16" s="10">
        <v>99</v>
      </c>
      <c r="Z16" s="10">
        <v>99</v>
      </c>
      <c r="AA16" s="9">
        <v>2020</v>
      </c>
    </row>
    <row r="17" spans="1:27" s="4" customFormat="1" x14ac:dyDescent="0.25">
      <c r="A17" s="35">
        <v>0</v>
      </c>
      <c r="B17" s="35">
        <v>2</v>
      </c>
      <c r="C17" s="35">
        <v>0</v>
      </c>
      <c r="D17" s="35">
        <v>0</v>
      </c>
      <c r="E17" s="35">
        <v>1</v>
      </c>
      <c r="F17" s="35">
        <v>1</v>
      </c>
      <c r="G17" s="35">
        <v>3</v>
      </c>
      <c r="H17" s="35">
        <v>1</v>
      </c>
      <c r="I17" s="35">
        <v>0</v>
      </c>
      <c r="J17" s="35">
        <v>1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25" t="s">
        <v>21</v>
      </c>
      <c r="S17" s="9" t="s">
        <v>20</v>
      </c>
      <c r="T17" s="13">
        <v>22786.799999999999</v>
      </c>
      <c r="U17" s="13">
        <f>U18+U30+U64</f>
        <v>6439.5</v>
      </c>
      <c r="V17" s="10">
        <f>V18+V30+V64</f>
        <v>10407</v>
      </c>
      <c r="W17" s="10">
        <f>W18+W30+W64</f>
        <v>10407</v>
      </c>
      <c r="X17" s="10">
        <f>X18+X30+X64</f>
        <v>10407</v>
      </c>
      <c r="Y17" s="10">
        <f>Y18+Y30+Y64</f>
        <v>10407</v>
      </c>
      <c r="Z17" s="13">
        <f>SUM(T17:Y17)</f>
        <v>70854.3</v>
      </c>
      <c r="AA17" s="9">
        <v>2020</v>
      </c>
    </row>
    <row r="18" spans="1:27" s="4" customFormat="1" ht="30" x14ac:dyDescent="0.25">
      <c r="A18" s="36">
        <v>0</v>
      </c>
      <c r="B18" s="36">
        <v>2</v>
      </c>
      <c r="C18" s="36">
        <v>0</v>
      </c>
      <c r="D18" s="36">
        <v>0</v>
      </c>
      <c r="E18" s="36">
        <v>1</v>
      </c>
      <c r="F18" s="36">
        <v>1</v>
      </c>
      <c r="G18" s="36">
        <v>3</v>
      </c>
      <c r="H18" s="36">
        <v>1</v>
      </c>
      <c r="I18" s="36">
        <v>0</v>
      </c>
      <c r="J18" s="36">
        <v>1</v>
      </c>
      <c r="K18" s="36">
        <v>0</v>
      </c>
      <c r="L18" s="36">
        <v>1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26" t="s">
        <v>45</v>
      </c>
      <c r="S18" s="9" t="s">
        <v>20</v>
      </c>
      <c r="T18" s="10">
        <f>T27</f>
        <v>20</v>
      </c>
      <c r="U18" s="13">
        <f t="shared" ref="U18:Y18" si="0">U27</f>
        <v>18</v>
      </c>
      <c r="V18" s="10">
        <f t="shared" si="0"/>
        <v>17</v>
      </c>
      <c r="W18" s="10">
        <f t="shared" si="0"/>
        <v>17</v>
      </c>
      <c r="X18" s="10">
        <f t="shared" si="0"/>
        <v>17</v>
      </c>
      <c r="Y18" s="10">
        <f t="shared" si="0"/>
        <v>17</v>
      </c>
      <c r="Z18" s="10">
        <f>SUM(T18:Y18)</f>
        <v>106</v>
      </c>
      <c r="AA18" s="9">
        <v>2020</v>
      </c>
    </row>
    <row r="19" spans="1:27" s="4" customFormat="1" ht="123" customHeight="1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7" t="s">
        <v>46</v>
      </c>
      <c r="S19" s="9" t="s">
        <v>22</v>
      </c>
      <c r="T19" s="9">
        <v>100</v>
      </c>
      <c r="U19" s="9">
        <v>100</v>
      </c>
      <c r="V19" s="9">
        <v>100</v>
      </c>
      <c r="W19" s="9">
        <v>100</v>
      </c>
      <c r="X19" s="9">
        <v>100</v>
      </c>
      <c r="Y19" s="9">
        <v>100</v>
      </c>
      <c r="Z19" s="9">
        <v>100</v>
      </c>
      <c r="AA19" s="9">
        <v>2020</v>
      </c>
    </row>
    <row r="20" spans="1:27" s="4" customFormat="1" ht="30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4" t="s">
        <v>47</v>
      </c>
      <c r="S20" s="9" t="s">
        <v>136</v>
      </c>
      <c r="T20" s="9">
        <v>1</v>
      </c>
      <c r="U20" s="9">
        <v>1</v>
      </c>
      <c r="V20" s="9">
        <v>1</v>
      </c>
      <c r="W20" s="9">
        <v>1</v>
      </c>
      <c r="X20" s="9">
        <v>1</v>
      </c>
      <c r="Y20" s="9">
        <v>1</v>
      </c>
      <c r="Z20" s="9">
        <v>1</v>
      </c>
      <c r="AA20" s="9">
        <v>2020</v>
      </c>
    </row>
    <row r="21" spans="1:27" s="4" customFormat="1" ht="45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24" t="s">
        <v>48</v>
      </c>
      <c r="S21" s="9" t="s">
        <v>22</v>
      </c>
      <c r="T21" s="9">
        <v>48</v>
      </c>
      <c r="U21" s="9">
        <v>46</v>
      </c>
      <c r="V21" s="9">
        <v>44</v>
      </c>
      <c r="W21" s="9">
        <v>44</v>
      </c>
      <c r="X21" s="9">
        <v>44</v>
      </c>
      <c r="Y21" s="9">
        <v>44</v>
      </c>
      <c r="Z21" s="9" t="s">
        <v>27</v>
      </c>
      <c r="AA21" s="9">
        <v>2020</v>
      </c>
    </row>
    <row r="22" spans="1:27" s="4" customFormat="1" ht="65.25" customHeight="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24" t="s">
        <v>49</v>
      </c>
      <c r="S22" s="9" t="s">
        <v>23</v>
      </c>
      <c r="T22" s="9">
        <v>35</v>
      </c>
      <c r="U22" s="9">
        <v>10</v>
      </c>
      <c r="V22" s="9">
        <v>0</v>
      </c>
      <c r="W22" s="9">
        <v>0</v>
      </c>
      <c r="X22" s="9">
        <v>0</v>
      </c>
      <c r="Y22" s="9">
        <v>0</v>
      </c>
      <c r="Z22" s="9">
        <f>SUM(T22:Y22)</f>
        <v>45</v>
      </c>
      <c r="AA22" s="15" t="s">
        <v>140</v>
      </c>
    </row>
    <row r="23" spans="1:27" s="4" customFormat="1" ht="45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27" t="s">
        <v>50</v>
      </c>
      <c r="S23" s="9" t="s">
        <v>136</v>
      </c>
      <c r="T23" s="9">
        <v>1</v>
      </c>
      <c r="U23" s="9">
        <v>1</v>
      </c>
      <c r="V23" s="9">
        <v>1</v>
      </c>
      <c r="W23" s="9">
        <v>1</v>
      </c>
      <c r="X23" s="9">
        <v>1</v>
      </c>
      <c r="Y23" s="9">
        <v>1</v>
      </c>
      <c r="Z23" s="9">
        <v>1</v>
      </c>
      <c r="AA23" s="9">
        <v>2020</v>
      </c>
    </row>
    <row r="24" spans="1:27" s="4" customFormat="1" ht="30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24" t="s">
        <v>51</v>
      </c>
      <c r="S24" s="9" t="s">
        <v>23</v>
      </c>
      <c r="T24" s="9">
        <v>2</v>
      </c>
      <c r="U24" s="9">
        <v>2</v>
      </c>
      <c r="V24" s="9">
        <v>2</v>
      </c>
      <c r="W24" s="9">
        <v>2</v>
      </c>
      <c r="X24" s="9">
        <v>2</v>
      </c>
      <c r="Y24" s="9">
        <v>2</v>
      </c>
      <c r="Z24" s="9">
        <f>SUM(T24:Y24)</f>
        <v>12</v>
      </c>
      <c r="AA24" s="9">
        <v>2020</v>
      </c>
    </row>
    <row r="25" spans="1:27" s="4" customFormat="1" ht="45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24" t="s">
        <v>128</v>
      </c>
      <c r="S25" s="9" t="s">
        <v>136</v>
      </c>
      <c r="T25" s="9">
        <v>1</v>
      </c>
      <c r="U25" s="9">
        <v>1</v>
      </c>
      <c r="V25" s="9">
        <v>1</v>
      </c>
      <c r="W25" s="9">
        <v>1</v>
      </c>
      <c r="X25" s="9">
        <v>1</v>
      </c>
      <c r="Y25" s="9">
        <v>1</v>
      </c>
      <c r="Z25" s="9">
        <v>1</v>
      </c>
      <c r="AA25" s="9">
        <v>2020</v>
      </c>
    </row>
    <row r="26" spans="1:27" s="4" customFormat="1" ht="30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24" t="s">
        <v>52</v>
      </c>
      <c r="S26" s="9" t="s">
        <v>23</v>
      </c>
      <c r="T26" s="9">
        <v>600</v>
      </c>
      <c r="U26" s="9">
        <v>700</v>
      </c>
      <c r="V26" s="9">
        <v>700</v>
      </c>
      <c r="W26" s="9">
        <v>600</v>
      </c>
      <c r="X26" s="9">
        <v>700</v>
      </c>
      <c r="Y26" s="9">
        <v>600</v>
      </c>
      <c r="Z26" s="10">
        <f>SUM(T26:Y26)</f>
        <v>3900</v>
      </c>
      <c r="AA26" s="9">
        <v>2020</v>
      </c>
    </row>
    <row r="27" spans="1:27" s="4" customFormat="1" ht="30" x14ac:dyDescent="0.25">
      <c r="A27" s="36">
        <v>0</v>
      </c>
      <c r="B27" s="36">
        <v>2</v>
      </c>
      <c r="C27" s="36">
        <v>0</v>
      </c>
      <c r="D27" s="36">
        <v>0</v>
      </c>
      <c r="E27" s="36">
        <v>1</v>
      </c>
      <c r="F27" s="36">
        <v>1</v>
      </c>
      <c r="G27" s="36">
        <v>3</v>
      </c>
      <c r="H27" s="36">
        <v>1</v>
      </c>
      <c r="I27" s="36">
        <v>0</v>
      </c>
      <c r="J27" s="36">
        <v>1</v>
      </c>
      <c r="K27" s="36">
        <v>0</v>
      </c>
      <c r="L27" s="36">
        <v>1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27" t="s">
        <v>129</v>
      </c>
      <c r="S27" s="9" t="s">
        <v>20</v>
      </c>
      <c r="T27" s="9">
        <v>20</v>
      </c>
      <c r="U27" s="37">
        <v>18</v>
      </c>
      <c r="V27" s="9">
        <v>17</v>
      </c>
      <c r="W27" s="9">
        <v>17</v>
      </c>
      <c r="X27" s="9">
        <v>17</v>
      </c>
      <c r="Y27" s="9">
        <v>17</v>
      </c>
      <c r="Z27" s="10">
        <f>SUM(T27:Y27)</f>
        <v>106</v>
      </c>
      <c r="AA27" s="9">
        <v>2020</v>
      </c>
    </row>
    <row r="28" spans="1:27" s="4" customFormat="1" ht="60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24" t="s">
        <v>53</v>
      </c>
      <c r="S28" s="2" t="s">
        <v>23</v>
      </c>
      <c r="T28" s="10">
        <v>5484</v>
      </c>
      <c r="U28" s="10">
        <v>3740</v>
      </c>
      <c r="V28" s="10">
        <v>5388</v>
      </c>
      <c r="W28" s="10">
        <v>2077</v>
      </c>
      <c r="X28" s="10">
        <v>5116</v>
      </c>
      <c r="Y28" s="10">
        <v>3740</v>
      </c>
      <c r="Z28" s="10">
        <f>SUM(T28:Y28)</f>
        <v>25545</v>
      </c>
      <c r="AA28" s="9">
        <v>2020</v>
      </c>
    </row>
    <row r="29" spans="1:27" s="16" customFormat="1" ht="30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27" t="s">
        <v>54</v>
      </c>
      <c r="S29" s="9" t="s">
        <v>23</v>
      </c>
      <c r="T29" s="9">
        <v>40</v>
      </c>
      <c r="U29" s="9">
        <v>36</v>
      </c>
      <c r="V29" s="9">
        <v>34</v>
      </c>
      <c r="W29" s="9">
        <v>34</v>
      </c>
      <c r="X29" s="9">
        <v>34</v>
      </c>
      <c r="Y29" s="9">
        <v>34</v>
      </c>
      <c r="Z29" s="9">
        <f>SUM(T29:Y29)</f>
        <v>212</v>
      </c>
      <c r="AA29" s="9">
        <v>2020</v>
      </c>
    </row>
    <row r="30" spans="1:27" s="4" customFormat="1" ht="45" x14ac:dyDescent="0.25">
      <c r="A30" s="35">
        <v>0</v>
      </c>
      <c r="B30" s="35">
        <v>2</v>
      </c>
      <c r="C30" s="35">
        <v>0</v>
      </c>
      <c r="D30" s="35">
        <v>0</v>
      </c>
      <c r="E30" s="35">
        <v>1</v>
      </c>
      <c r="F30" s="35">
        <v>1</v>
      </c>
      <c r="G30" s="35">
        <v>3</v>
      </c>
      <c r="H30" s="35">
        <v>1</v>
      </c>
      <c r="I30" s="35">
        <v>0</v>
      </c>
      <c r="J30" s="35">
        <v>1</v>
      </c>
      <c r="K30" s="35">
        <v>0</v>
      </c>
      <c r="L30" s="35">
        <v>2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25" t="s">
        <v>55</v>
      </c>
      <c r="S30" s="9" t="s">
        <v>20</v>
      </c>
      <c r="T30" s="13">
        <v>22581.8</v>
      </c>
      <c r="U30" s="13">
        <f t="shared" ref="U30:Y30" si="1">U33+U37+U40+U44+U52+U55</f>
        <v>6236.5</v>
      </c>
      <c r="V30" s="10">
        <f t="shared" si="1"/>
        <v>10205</v>
      </c>
      <c r="W30" s="10">
        <f t="shared" si="1"/>
        <v>10205</v>
      </c>
      <c r="X30" s="10">
        <f t="shared" si="1"/>
        <v>10205</v>
      </c>
      <c r="Y30" s="10">
        <f t="shared" si="1"/>
        <v>10205</v>
      </c>
      <c r="Z30" s="13">
        <f>SUM(T30:Y30)</f>
        <v>69638.3</v>
      </c>
      <c r="AA30" s="9">
        <v>2020</v>
      </c>
    </row>
    <row r="31" spans="1:27" s="4" customFormat="1" ht="66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27" t="s">
        <v>56</v>
      </c>
      <c r="S31" s="9" t="s">
        <v>22</v>
      </c>
      <c r="T31" s="9">
        <v>100</v>
      </c>
      <c r="U31" s="9">
        <v>100</v>
      </c>
      <c r="V31" s="9">
        <v>100</v>
      </c>
      <c r="W31" s="9">
        <v>100</v>
      </c>
      <c r="X31" s="9">
        <v>100</v>
      </c>
      <c r="Y31" s="9">
        <v>100</v>
      </c>
      <c r="Z31" s="9">
        <v>100</v>
      </c>
      <c r="AA31" s="9">
        <v>2020</v>
      </c>
    </row>
    <row r="32" spans="1:27" s="4" customFormat="1" ht="90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27" t="s">
        <v>57</v>
      </c>
      <c r="S32" s="9" t="s">
        <v>22</v>
      </c>
      <c r="T32" s="9">
        <v>100</v>
      </c>
      <c r="U32" s="9">
        <v>100</v>
      </c>
      <c r="V32" s="9">
        <v>100</v>
      </c>
      <c r="W32" s="9">
        <v>100</v>
      </c>
      <c r="X32" s="9">
        <v>100</v>
      </c>
      <c r="Y32" s="9">
        <v>100</v>
      </c>
      <c r="Z32" s="9">
        <v>100</v>
      </c>
      <c r="AA32" s="9">
        <v>2020</v>
      </c>
    </row>
    <row r="33" spans="1:27" s="4" customFormat="1" ht="45" x14ac:dyDescent="0.25">
      <c r="A33" s="36">
        <v>0</v>
      </c>
      <c r="B33" s="36">
        <v>2</v>
      </c>
      <c r="C33" s="36">
        <v>0</v>
      </c>
      <c r="D33" s="36">
        <v>0</v>
      </c>
      <c r="E33" s="36">
        <v>1</v>
      </c>
      <c r="F33" s="36">
        <v>1</v>
      </c>
      <c r="G33" s="36">
        <v>3</v>
      </c>
      <c r="H33" s="36">
        <v>1</v>
      </c>
      <c r="I33" s="36">
        <v>0</v>
      </c>
      <c r="J33" s="36">
        <v>1</v>
      </c>
      <c r="K33" s="36">
        <v>0</v>
      </c>
      <c r="L33" s="36">
        <v>2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27" t="s">
        <v>58</v>
      </c>
      <c r="S33" s="9" t="s">
        <v>20</v>
      </c>
      <c r="T33" s="10">
        <v>4341</v>
      </c>
      <c r="U33" s="13">
        <v>3515</v>
      </c>
      <c r="V33" s="10">
        <v>4690</v>
      </c>
      <c r="W33" s="10">
        <v>4690</v>
      </c>
      <c r="X33" s="10">
        <v>4690</v>
      </c>
      <c r="Y33" s="10">
        <v>4690</v>
      </c>
      <c r="Z33" s="13">
        <f>SUM(T33:Y33)</f>
        <v>26616</v>
      </c>
      <c r="AA33" s="9">
        <v>2020</v>
      </c>
    </row>
    <row r="34" spans="1:27" s="4" customFormat="1" ht="30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24" t="s">
        <v>59</v>
      </c>
      <c r="S34" s="9" t="s">
        <v>23</v>
      </c>
      <c r="T34" s="10">
        <f>144</f>
        <v>144</v>
      </c>
      <c r="U34" s="10">
        <f>300+10</f>
        <v>310</v>
      </c>
      <c r="V34" s="10">
        <f>300+10</f>
        <v>310</v>
      </c>
      <c r="W34" s="10">
        <f>200+5</f>
        <v>205</v>
      </c>
      <c r="X34" s="10">
        <f>200+5</f>
        <v>205</v>
      </c>
      <c r="Y34" s="10">
        <f>200+5</f>
        <v>205</v>
      </c>
      <c r="Z34" s="10">
        <f>SUM(T34:Y34)</f>
        <v>1379</v>
      </c>
      <c r="AA34" s="9">
        <v>2020</v>
      </c>
    </row>
    <row r="35" spans="1:27" s="4" customFormat="1" ht="42" customHeight="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24" t="s">
        <v>60</v>
      </c>
      <c r="S35" s="9" t="s">
        <v>23</v>
      </c>
      <c r="T35" s="10">
        <f>72+343</f>
        <v>415</v>
      </c>
      <c r="U35" s="10">
        <v>395</v>
      </c>
      <c r="V35" s="10">
        <v>400</v>
      </c>
      <c r="W35" s="10">
        <v>400</v>
      </c>
      <c r="X35" s="10">
        <v>400</v>
      </c>
      <c r="Y35" s="10">
        <v>400</v>
      </c>
      <c r="Z35" s="10">
        <f>SUM(T35:Y35)</f>
        <v>2410</v>
      </c>
      <c r="AA35" s="9">
        <v>2020</v>
      </c>
    </row>
    <row r="36" spans="1:27" s="4" customFormat="1" ht="42.75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2" t="s">
        <v>61</v>
      </c>
      <c r="S36" s="9" t="s">
        <v>24</v>
      </c>
      <c r="T36" s="21">
        <v>332.65</v>
      </c>
      <c r="U36" s="21">
        <v>348.28</v>
      </c>
      <c r="V36" s="21">
        <v>363.26</v>
      </c>
      <c r="W36" s="21">
        <f>V36*1.05</f>
        <v>381.423</v>
      </c>
      <c r="X36" s="21">
        <f>W36*1.05</f>
        <v>400.49414999999999</v>
      </c>
      <c r="Y36" s="21">
        <f>X36*1.05</f>
        <v>420.51885750000002</v>
      </c>
      <c r="Z36" s="21">
        <f>Y36</f>
        <v>420.51885750000002</v>
      </c>
      <c r="AA36" s="9">
        <v>2020</v>
      </c>
    </row>
    <row r="37" spans="1:27" s="4" customFormat="1" ht="62.25" customHeight="1" x14ac:dyDescent="0.25">
      <c r="A37" s="35">
        <v>0</v>
      </c>
      <c r="B37" s="35">
        <v>2</v>
      </c>
      <c r="C37" s="35">
        <v>0</v>
      </c>
      <c r="D37" s="35">
        <v>0</v>
      </c>
      <c r="E37" s="35">
        <v>1</v>
      </c>
      <c r="F37" s="35">
        <v>1</v>
      </c>
      <c r="G37" s="35">
        <v>3</v>
      </c>
      <c r="H37" s="35">
        <v>1</v>
      </c>
      <c r="I37" s="35">
        <v>0</v>
      </c>
      <c r="J37" s="35">
        <v>1</v>
      </c>
      <c r="K37" s="35">
        <v>0</v>
      </c>
      <c r="L37" s="35">
        <v>2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27" t="s">
        <v>62</v>
      </c>
      <c r="S37" s="9" t="s">
        <v>20</v>
      </c>
      <c r="T37" s="31">
        <v>16221.8</v>
      </c>
      <c r="U37" s="13">
        <v>1887.4</v>
      </c>
      <c r="V37" s="10">
        <v>4601</v>
      </c>
      <c r="W37" s="10">
        <v>4601</v>
      </c>
      <c r="X37" s="10">
        <v>4601</v>
      </c>
      <c r="Y37" s="10">
        <v>4601</v>
      </c>
      <c r="Z37" s="31">
        <f>SUM(T37:Y37)</f>
        <v>36513.199999999997</v>
      </c>
      <c r="AA37" s="9">
        <v>2020</v>
      </c>
    </row>
    <row r="38" spans="1:27" s="4" customFormat="1" ht="75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27" t="s">
        <v>63</v>
      </c>
      <c r="S38" s="2" t="s">
        <v>23</v>
      </c>
      <c r="T38" s="10">
        <v>610</v>
      </c>
      <c r="U38" s="10">
        <v>800</v>
      </c>
      <c r="V38" s="10">
        <v>600</v>
      </c>
      <c r="W38" s="10">
        <v>590</v>
      </c>
      <c r="X38" s="10">
        <v>580</v>
      </c>
      <c r="Y38" s="10">
        <v>580</v>
      </c>
      <c r="Z38" s="10">
        <f>SUM(T38:Y38)</f>
        <v>3760</v>
      </c>
      <c r="AA38" s="9">
        <v>2020</v>
      </c>
    </row>
    <row r="39" spans="1:27" s="4" customFormat="1" ht="64.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27" t="s">
        <v>64</v>
      </c>
      <c r="S39" s="2" t="s">
        <v>23</v>
      </c>
      <c r="T39" s="10">
        <v>99</v>
      </c>
      <c r="U39" s="10">
        <v>132</v>
      </c>
      <c r="V39" s="10">
        <v>110</v>
      </c>
      <c r="W39" s="10">
        <v>110</v>
      </c>
      <c r="X39" s="10">
        <v>110</v>
      </c>
      <c r="Y39" s="10">
        <v>110</v>
      </c>
      <c r="Z39" s="29">
        <f>SUM(T39:Y39)</f>
        <v>671</v>
      </c>
      <c r="AA39" s="9">
        <v>2020</v>
      </c>
    </row>
    <row r="40" spans="1:27" s="4" customFormat="1" ht="42" customHeight="1" x14ac:dyDescent="0.25">
      <c r="A40" s="36">
        <v>0</v>
      </c>
      <c r="B40" s="36">
        <v>2</v>
      </c>
      <c r="C40" s="36">
        <v>0</v>
      </c>
      <c r="D40" s="36">
        <v>0</v>
      </c>
      <c r="E40" s="36">
        <v>1</v>
      </c>
      <c r="F40" s="36">
        <v>1</v>
      </c>
      <c r="G40" s="36">
        <v>3</v>
      </c>
      <c r="H40" s="36">
        <v>1</v>
      </c>
      <c r="I40" s="36">
        <v>0</v>
      </c>
      <c r="J40" s="36">
        <v>1</v>
      </c>
      <c r="K40" s="36">
        <v>0</v>
      </c>
      <c r="L40" s="36">
        <v>2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27" t="s">
        <v>65</v>
      </c>
      <c r="S40" s="9" t="s">
        <v>20</v>
      </c>
      <c r="T40" s="10">
        <v>674</v>
      </c>
      <c r="U40" s="13">
        <v>50</v>
      </c>
      <c r="V40" s="10">
        <v>50</v>
      </c>
      <c r="W40" s="10">
        <v>50</v>
      </c>
      <c r="X40" s="10">
        <v>50</v>
      </c>
      <c r="Y40" s="10">
        <v>50</v>
      </c>
      <c r="Z40" s="10">
        <f>SUM(T40:Y40)</f>
        <v>924</v>
      </c>
      <c r="AA40" s="9">
        <v>2020</v>
      </c>
    </row>
    <row r="41" spans="1:27" s="4" customFormat="1" ht="45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24" t="s">
        <v>66</v>
      </c>
      <c r="S41" s="9" t="s">
        <v>23</v>
      </c>
      <c r="T41" s="9">
        <v>1</v>
      </c>
      <c r="U41" s="9">
        <v>1</v>
      </c>
      <c r="V41" s="9">
        <v>1</v>
      </c>
      <c r="W41" s="9">
        <v>1</v>
      </c>
      <c r="X41" s="9">
        <v>1</v>
      </c>
      <c r="Y41" s="9">
        <v>1</v>
      </c>
      <c r="Z41" s="10">
        <f>SUM(T41:Y41)</f>
        <v>6</v>
      </c>
      <c r="AA41" s="9">
        <v>2020</v>
      </c>
    </row>
    <row r="42" spans="1:27" s="4" customFormat="1" ht="45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24" t="s">
        <v>67</v>
      </c>
      <c r="S42" s="9" t="s">
        <v>136</v>
      </c>
      <c r="T42" s="9">
        <v>1</v>
      </c>
      <c r="U42" s="9">
        <v>1</v>
      </c>
      <c r="V42" s="9">
        <v>1</v>
      </c>
      <c r="W42" s="9">
        <v>1</v>
      </c>
      <c r="X42" s="9">
        <v>1</v>
      </c>
      <c r="Y42" s="9">
        <v>1</v>
      </c>
      <c r="Z42" s="9">
        <v>1</v>
      </c>
      <c r="AA42" s="9">
        <v>2020</v>
      </c>
    </row>
    <row r="43" spans="1:27" s="4" customFormat="1" ht="80.25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27" t="s">
        <v>131</v>
      </c>
      <c r="S43" s="9" t="s">
        <v>22</v>
      </c>
      <c r="T43" s="13">
        <v>100</v>
      </c>
      <c r="U43" s="13">
        <v>100</v>
      </c>
      <c r="V43" s="13">
        <v>100</v>
      </c>
      <c r="W43" s="13">
        <v>100</v>
      </c>
      <c r="X43" s="13">
        <v>100</v>
      </c>
      <c r="Y43" s="13">
        <v>100</v>
      </c>
      <c r="Z43" s="23">
        <v>100</v>
      </c>
      <c r="AA43" s="9">
        <v>2020</v>
      </c>
    </row>
    <row r="44" spans="1:27" s="4" customFormat="1" ht="46.5" customHeight="1" x14ac:dyDescent="0.25">
      <c r="A44" s="36">
        <v>0</v>
      </c>
      <c r="B44" s="36">
        <v>2</v>
      </c>
      <c r="C44" s="36">
        <v>0</v>
      </c>
      <c r="D44" s="36">
        <v>0</v>
      </c>
      <c r="E44" s="36">
        <v>1</v>
      </c>
      <c r="F44" s="36">
        <v>1</v>
      </c>
      <c r="G44" s="36">
        <v>3</v>
      </c>
      <c r="H44" s="36">
        <v>1</v>
      </c>
      <c r="I44" s="36">
        <v>0</v>
      </c>
      <c r="J44" s="36">
        <v>1</v>
      </c>
      <c r="K44" s="36">
        <v>0</v>
      </c>
      <c r="L44" s="36">
        <v>2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27" t="s">
        <v>68</v>
      </c>
      <c r="S44" s="9" t="s">
        <v>20</v>
      </c>
      <c r="T44" s="9">
        <v>350</v>
      </c>
      <c r="U44" s="9">
        <v>162.5</v>
      </c>
      <c r="V44" s="9">
        <v>200</v>
      </c>
      <c r="W44" s="9">
        <v>200</v>
      </c>
      <c r="X44" s="9">
        <v>200</v>
      </c>
      <c r="Y44" s="9">
        <v>200</v>
      </c>
      <c r="Z44" s="9">
        <f>SUM(T44:Y44)</f>
        <v>1312.5</v>
      </c>
      <c r="AA44" s="9">
        <v>2020</v>
      </c>
    </row>
    <row r="45" spans="1:27" s="4" customFormat="1" ht="45" customHeight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27" t="s">
        <v>69</v>
      </c>
      <c r="S45" s="9" t="s">
        <v>22</v>
      </c>
      <c r="T45" s="9">
        <v>65</v>
      </c>
      <c r="U45" s="9">
        <v>65</v>
      </c>
      <c r="V45" s="9">
        <v>65</v>
      </c>
      <c r="W45" s="9">
        <v>65</v>
      </c>
      <c r="X45" s="9">
        <v>65</v>
      </c>
      <c r="Y45" s="9">
        <v>65</v>
      </c>
      <c r="Z45" s="9" t="s">
        <v>27</v>
      </c>
      <c r="AA45" s="9">
        <v>2020</v>
      </c>
    </row>
    <row r="46" spans="1:27" s="4" customFormat="1" ht="30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27" t="s">
        <v>133</v>
      </c>
      <c r="S46" s="9" t="s">
        <v>23</v>
      </c>
      <c r="T46" s="9">
        <v>55</v>
      </c>
      <c r="U46" s="9">
        <v>55</v>
      </c>
      <c r="V46" s="9">
        <v>55</v>
      </c>
      <c r="W46" s="9">
        <v>55</v>
      </c>
      <c r="X46" s="9">
        <v>55</v>
      </c>
      <c r="Y46" s="9">
        <v>55</v>
      </c>
      <c r="Z46" s="9">
        <f>SUM(T46:Y46)</f>
        <v>330</v>
      </c>
      <c r="AA46" s="9">
        <v>2020</v>
      </c>
    </row>
    <row r="47" spans="1:27" s="4" customFormat="1" ht="75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27" t="s">
        <v>70</v>
      </c>
      <c r="S47" s="9" t="s">
        <v>136</v>
      </c>
      <c r="T47" s="9">
        <v>1</v>
      </c>
      <c r="U47" s="9">
        <v>1</v>
      </c>
      <c r="V47" s="9">
        <v>1</v>
      </c>
      <c r="W47" s="9">
        <v>1</v>
      </c>
      <c r="X47" s="9">
        <v>1</v>
      </c>
      <c r="Y47" s="9">
        <v>1</v>
      </c>
      <c r="Z47" s="9">
        <v>1</v>
      </c>
      <c r="AA47" s="9">
        <v>2020</v>
      </c>
    </row>
    <row r="48" spans="1:27" s="4" customFormat="1" ht="30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24" t="s">
        <v>71</v>
      </c>
      <c r="S48" s="9" t="s">
        <v>23</v>
      </c>
      <c r="T48" s="9">
        <v>5</v>
      </c>
      <c r="U48" s="9">
        <v>5</v>
      </c>
      <c r="V48" s="9">
        <v>5</v>
      </c>
      <c r="W48" s="9">
        <v>5</v>
      </c>
      <c r="X48" s="9">
        <v>5</v>
      </c>
      <c r="Y48" s="9">
        <v>5</v>
      </c>
      <c r="Z48" s="9">
        <v>30</v>
      </c>
      <c r="AA48" s="9">
        <v>2020</v>
      </c>
    </row>
    <row r="49" spans="1:27" s="4" customFormat="1" ht="30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24" t="s">
        <v>72</v>
      </c>
      <c r="S49" s="9" t="s">
        <v>20</v>
      </c>
      <c r="T49" s="9">
        <v>50</v>
      </c>
      <c r="U49" s="37">
        <v>50</v>
      </c>
      <c r="V49" s="9">
        <v>50</v>
      </c>
      <c r="W49" s="9">
        <v>50</v>
      </c>
      <c r="X49" s="9">
        <v>50</v>
      </c>
      <c r="Y49" s="9">
        <v>50</v>
      </c>
      <c r="Z49" s="9">
        <v>50</v>
      </c>
      <c r="AA49" s="9">
        <v>2020</v>
      </c>
    </row>
    <row r="50" spans="1:27" s="4" customFormat="1" ht="66" customHeight="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24" t="s">
        <v>73</v>
      </c>
      <c r="S50" s="9" t="s">
        <v>136</v>
      </c>
      <c r="T50" s="9">
        <v>1</v>
      </c>
      <c r="U50" s="9">
        <v>1</v>
      </c>
      <c r="V50" s="9">
        <v>1</v>
      </c>
      <c r="W50" s="9">
        <v>1</v>
      </c>
      <c r="X50" s="9">
        <v>1</v>
      </c>
      <c r="Y50" s="9">
        <v>1</v>
      </c>
      <c r="Z50" s="9">
        <v>1</v>
      </c>
      <c r="AA50" s="9">
        <v>2020</v>
      </c>
    </row>
    <row r="51" spans="1:27" s="4" customFormat="1" ht="45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24" t="s">
        <v>74</v>
      </c>
      <c r="S51" s="2" t="s">
        <v>23</v>
      </c>
      <c r="T51" s="10">
        <v>950</v>
      </c>
      <c r="U51" s="10">
        <v>940</v>
      </c>
      <c r="V51" s="10">
        <v>930</v>
      </c>
      <c r="W51" s="10">
        <v>920</v>
      </c>
      <c r="X51" s="10">
        <v>910</v>
      </c>
      <c r="Y51" s="10">
        <v>890</v>
      </c>
      <c r="Z51" s="10">
        <f>SUM(T51:Y51)</f>
        <v>5540</v>
      </c>
      <c r="AA51" s="9">
        <v>2020</v>
      </c>
    </row>
    <row r="52" spans="1:27" s="4" customFormat="1" ht="77.25" customHeight="1" x14ac:dyDescent="0.25">
      <c r="A52" s="36">
        <v>0</v>
      </c>
      <c r="B52" s="36">
        <v>2</v>
      </c>
      <c r="C52" s="36">
        <v>0</v>
      </c>
      <c r="D52" s="36">
        <v>0</v>
      </c>
      <c r="E52" s="36">
        <v>1</v>
      </c>
      <c r="F52" s="36">
        <v>1</v>
      </c>
      <c r="G52" s="36">
        <v>3</v>
      </c>
      <c r="H52" s="36">
        <v>1</v>
      </c>
      <c r="I52" s="36">
        <v>0</v>
      </c>
      <c r="J52" s="36">
        <v>1</v>
      </c>
      <c r="K52" s="36">
        <v>0</v>
      </c>
      <c r="L52" s="36">
        <v>2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27" t="s">
        <v>75</v>
      </c>
      <c r="S52" s="9" t="s">
        <v>20</v>
      </c>
      <c r="T52" s="10">
        <v>489</v>
      </c>
      <c r="U52" s="13">
        <v>201.6</v>
      </c>
      <c r="V52" s="10">
        <v>580</v>
      </c>
      <c r="W52" s="10">
        <v>580</v>
      </c>
      <c r="X52" s="10">
        <v>580</v>
      </c>
      <c r="Y52" s="10">
        <v>580</v>
      </c>
      <c r="Z52" s="10">
        <f>SUM(T52:Y52)</f>
        <v>3010.6</v>
      </c>
      <c r="AA52" s="9">
        <v>2020</v>
      </c>
    </row>
    <row r="53" spans="1:27" s="4" customFormat="1" ht="45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27" t="s">
        <v>134</v>
      </c>
      <c r="S53" s="2" t="s">
        <v>23</v>
      </c>
      <c r="T53" s="10">
        <v>15</v>
      </c>
      <c r="U53" s="10">
        <v>15</v>
      </c>
      <c r="V53" s="10">
        <v>15</v>
      </c>
      <c r="W53" s="10">
        <v>15</v>
      </c>
      <c r="X53" s="10">
        <v>15</v>
      </c>
      <c r="Y53" s="10">
        <v>15</v>
      </c>
      <c r="Z53" s="10">
        <f>SUM(T53:Y53)</f>
        <v>90</v>
      </c>
      <c r="AA53" s="9">
        <v>2020</v>
      </c>
    </row>
    <row r="54" spans="1:27" s="4" customForma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27" t="s">
        <v>135</v>
      </c>
      <c r="S54" s="9" t="s">
        <v>22</v>
      </c>
      <c r="T54" s="10">
        <v>100</v>
      </c>
      <c r="U54" s="10">
        <v>100</v>
      </c>
      <c r="V54" s="10">
        <v>100</v>
      </c>
      <c r="W54" s="10">
        <v>100</v>
      </c>
      <c r="X54" s="10">
        <v>100</v>
      </c>
      <c r="Y54" s="10">
        <v>100</v>
      </c>
      <c r="Z54" s="10">
        <v>100</v>
      </c>
      <c r="AA54" s="9">
        <v>2020</v>
      </c>
    </row>
    <row r="55" spans="1:27" s="4" customFormat="1" ht="63.75" customHeight="1" x14ac:dyDescent="0.25">
      <c r="A55" s="36">
        <v>0</v>
      </c>
      <c r="B55" s="36">
        <v>2</v>
      </c>
      <c r="C55" s="36">
        <v>0</v>
      </c>
      <c r="D55" s="36">
        <v>0</v>
      </c>
      <c r="E55" s="36">
        <v>1</v>
      </c>
      <c r="F55" s="36">
        <v>1</v>
      </c>
      <c r="G55" s="36">
        <v>3</v>
      </c>
      <c r="H55" s="36">
        <v>1</v>
      </c>
      <c r="I55" s="36">
        <v>0</v>
      </c>
      <c r="J55" s="36">
        <v>1</v>
      </c>
      <c r="K55" s="36">
        <v>0</v>
      </c>
      <c r="L55" s="36">
        <v>2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27" t="s">
        <v>76</v>
      </c>
      <c r="S55" s="9" t="s">
        <v>20</v>
      </c>
      <c r="T55" s="9">
        <v>506</v>
      </c>
      <c r="U55" s="37">
        <v>420</v>
      </c>
      <c r="V55" s="9">
        <f t="shared" ref="V55:Y55" si="2">14+10+60</f>
        <v>84</v>
      </c>
      <c r="W55" s="9">
        <f t="shared" si="2"/>
        <v>84</v>
      </c>
      <c r="X55" s="9">
        <f t="shared" si="2"/>
        <v>84</v>
      </c>
      <c r="Y55" s="9">
        <f t="shared" si="2"/>
        <v>84</v>
      </c>
      <c r="Z55" s="9">
        <f>SUM(T55:Y55)</f>
        <v>1262</v>
      </c>
      <c r="AA55" s="9">
        <v>2020</v>
      </c>
    </row>
    <row r="56" spans="1:27" s="4" customFormat="1" ht="45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24" t="s">
        <v>77</v>
      </c>
      <c r="S56" s="9" t="s">
        <v>23</v>
      </c>
      <c r="T56" s="2">
        <v>190</v>
      </c>
      <c r="U56" s="9">
        <v>200</v>
      </c>
      <c r="V56" s="9">
        <v>200</v>
      </c>
      <c r="W56" s="9">
        <v>180</v>
      </c>
      <c r="X56" s="2">
        <v>150</v>
      </c>
      <c r="Y56" s="2">
        <v>150</v>
      </c>
      <c r="Z56" s="9">
        <f>SUM(T56:Y56)</f>
        <v>1070</v>
      </c>
      <c r="AA56" s="9">
        <v>2020</v>
      </c>
    </row>
    <row r="57" spans="1:27" s="4" customFormat="1" ht="45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24" t="s">
        <v>78</v>
      </c>
      <c r="S57" s="9" t="s">
        <v>23</v>
      </c>
      <c r="T57" s="10">
        <v>200</v>
      </c>
      <c r="U57" s="10">
        <v>190</v>
      </c>
      <c r="V57" s="10">
        <v>200</v>
      </c>
      <c r="W57" s="10">
        <v>200</v>
      </c>
      <c r="X57" s="10">
        <v>200</v>
      </c>
      <c r="Y57" s="10">
        <v>200</v>
      </c>
      <c r="Z57" s="10">
        <f>SUM(T57:Y57)</f>
        <v>1190</v>
      </c>
      <c r="AA57" s="9">
        <v>2020</v>
      </c>
    </row>
    <row r="58" spans="1:27" s="4" customFormat="1" ht="30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24" t="s">
        <v>79</v>
      </c>
      <c r="S58" s="9" t="s">
        <v>23</v>
      </c>
      <c r="T58" s="2">
        <v>10</v>
      </c>
      <c r="U58" s="9">
        <v>12</v>
      </c>
      <c r="V58" s="9">
        <v>10</v>
      </c>
      <c r="W58" s="9">
        <v>15</v>
      </c>
      <c r="X58" s="2">
        <v>12</v>
      </c>
      <c r="Y58" s="2">
        <v>12</v>
      </c>
      <c r="Z58" s="9">
        <f>SUM(T58:Y58)</f>
        <v>71</v>
      </c>
      <c r="AA58" s="9">
        <v>2020</v>
      </c>
    </row>
    <row r="59" spans="1:27" s="4" customFormat="1" ht="30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24" t="s">
        <v>80</v>
      </c>
      <c r="S59" s="9" t="s">
        <v>23</v>
      </c>
      <c r="T59" s="2">
        <v>480</v>
      </c>
      <c r="U59" s="9">
        <v>70</v>
      </c>
      <c r="V59" s="9">
        <v>70</v>
      </c>
      <c r="W59" s="9">
        <v>70</v>
      </c>
      <c r="X59" s="2">
        <v>70</v>
      </c>
      <c r="Y59" s="2">
        <v>70</v>
      </c>
      <c r="Z59" s="9">
        <f t="shared" ref="Z59:Z60" si="3">SUM(T59:Y59)</f>
        <v>830</v>
      </c>
      <c r="AA59" s="9">
        <v>2020</v>
      </c>
    </row>
    <row r="60" spans="1:27" s="4" customFormat="1" ht="30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24" t="s">
        <v>81</v>
      </c>
      <c r="S60" s="9" t="s">
        <v>23</v>
      </c>
      <c r="T60" s="2">
        <v>5</v>
      </c>
      <c r="U60" s="9">
        <v>5</v>
      </c>
      <c r="V60" s="9">
        <v>5</v>
      </c>
      <c r="W60" s="9">
        <v>5</v>
      </c>
      <c r="X60" s="2">
        <v>5</v>
      </c>
      <c r="Y60" s="2">
        <v>5</v>
      </c>
      <c r="Z60" s="9">
        <f t="shared" si="3"/>
        <v>30</v>
      </c>
      <c r="AA60" s="9">
        <v>2020</v>
      </c>
    </row>
    <row r="61" spans="1:27" s="4" customFormat="1" ht="30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24" t="s">
        <v>139</v>
      </c>
      <c r="S61" s="9" t="s">
        <v>23</v>
      </c>
      <c r="T61" s="2">
        <v>2</v>
      </c>
      <c r="U61" s="9">
        <v>2</v>
      </c>
      <c r="V61" s="9">
        <v>2</v>
      </c>
      <c r="W61" s="9">
        <v>2</v>
      </c>
      <c r="X61" s="2">
        <v>2</v>
      </c>
      <c r="Y61" s="2">
        <v>2</v>
      </c>
      <c r="Z61" s="9">
        <f>SUM(T61:Y61)</f>
        <v>12</v>
      </c>
      <c r="AA61" s="9">
        <v>2020</v>
      </c>
    </row>
    <row r="62" spans="1:27" s="4" customFormat="1" ht="30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24" t="s">
        <v>158</v>
      </c>
      <c r="S62" s="9" t="s">
        <v>23</v>
      </c>
      <c r="T62" s="2">
        <v>0</v>
      </c>
      <c r="U62" s="9">
        <v>400</v>
      </c>
      <c r="V62" s="9">
        <v>0</v>
      </c>
      <c r="W62" s="9">
        <v>0</v>
      </c>
      <c r="X62" s="2">
        <v>0</v>
      </c>
      <c r="Y62" s="2">
        <v>0</v>
      </c>
      <c r="Z62" s="9">
        <f>SUM(T62:Y62)</f>
        <v>400</v>
      </c>
      <c r="AA62" s="9">
        <v>2020</v>
      </c>
    </row>
    <row r="63" spans="1:27" s="4" customFormat="1" ht="45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24" t="s">
        <v>159</v>
      </c>
      <c r="S63" s="9" t="s">
        <v>23</v>
      </c>
      <c r="T63" s="2">
        <v>0</v>
      </c>
      <c r="U63" s="9">
        <v>50</v>
      </c>
      <c r="V63" s="9">
        <v>0</v>
      </c>
      <c r="W63" s="9">
        <v>0</v>
      </c>
      <c r="X63" s="2">
        <v>0</v>
      </c>
      <c r="Y63" s="2">
        <v>0</v>
      </c>
      <c r="Z63" s="9">
        <f>SUM(T63:Y63)</f>
        <v>50</v>
      </c>
      <c r="AA63" s="9">
        <v>2020</v>
      </c>
    </row>
    <row r="64" spans="1:27" s="4" customFormat="1" ht="90" x14ac:dyDescent="0.25">
      <c r="A64" s="36">
        <v>0</v>
      </c>
      <c r="B64" s="36">
        <v>2</v>
      </c>
      <c r="C64" s="36">
        <v>0</v>
      </c>
      <c r="D64" s="36">
        <v>0</v>
      </c>
      <c r="E64" s="36">
        <v>1</v>
      </c>
      <c r="F64" s="36">
        <v>1</v>
      </c>
      <c r="G64" s="36">
        <v>3</v>
      </c>
      <c r="H64" s="36">
        <v>1</v>
      </c>
      <c r="I64" s="36">
        <v>0</v>
      </c>
      <c r="J64" s="36">
        <v>1</v>
      </c>
      <c r="K64" s="36">
        <v>0</v>
      </c>
      <c r="L64" s="36">
        <v>3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25" t="s">
        <v>82</v>
      </c>
      <c r="S64" s="9" t="s">
        <v>20</v>
      </c>
      <c r="T64" s="10">
        <f>T79</f>
        <v>185</v>
      </c>
      <c r="U64" s="13">
        <f t="shared" ref="U64:Y64" si="4">U79</f>
        <v>185</v>
      </c>
      <c r="V64" s="10">
        <f t="shared" si="4"/>
        <v>185</v>
      </c>
      <c r="W64" s="10">
        <f t="shared" si="4"/>
        <v>185</v>
      </c>
      <c r="X64" s="10">
        <f t="shared" si="4"/>
        <v>185</v>
      </c>
      <c r="Y64" s="10">
        <f t="shared" si="4"/>
        <v>185</v>
      </c>
      <c r="Z64" s="10">
        <f>SUM(T64:Y64)</f>
        <v>1110</v>
      </c>
      <c r="AA64" s="9">
        <v>2020</v>
      </c>
    </row>
    <row r="65" spans="1:27" s="4" customFormat="1" ht="60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27" t="s">
        <v>83</v>
      </c>
      <c r="S65" s="9" t="s">
        <v>22</v>
      </c>
      <c r="T65" s="9">
        <v>100</v>
      </c>
      <c r="U65" s="9">
        <v>100</v>
      </c>
      <c r="V65" s="9">
        <v>100</v>
      </c>
      <c r="W65" s="9">
        <v>100</v>
      </c>
      <c r="X65" s="9">
        <v>100</v>
      </c>
      <c r="Y65" s="9">
        <v>100</v>
      </c>
      <c r="Z65" s="9">
        <v>100</v>
      </c>
      <c r="AA65" s="9">
        <v>2020</v>
      </c>
    </row>
    <row r="66" spans="1:27" s="4" customFormat="1" ht="75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24" t="s">
        <v>84</v>
      </c>
      <c r="S66" s="9" t="s">
        <v>22</v>
      </c>
      <c r="T66" s="9">
        <v>83</v>
      </c>
      <c r="U66" s="9">
        <v>86</v>
      </c>
      <c r="V66" s="9">
        <v>89</v>
      </c>
      <c r="W66" s="9">
        <v>92</v>
      </c>
      <c r="X66" s="9">
        <v>95</v>
      </c>
      <c r="Y66" s="9">
        <v>98</v>
      </c>
      <c r="Z66" s="9">
        <v>98</v>
      </c>
      <c r="AA66" s="9">
        <v>2020</v>
      </c>
    </row>
    <row r="67" spans="1:27" s="4" customFormat="1" ht="45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24" t="s">
        <v>85</v>
      </c>
      <c r="S67" s="9" t="s">
        <v>136</v>
      </c>
      <c r="T67" s="9">
        <v>1</v>
      </c>
      <c r="U67" s="9">
        <v>1</v>
      </c>
      <c r="V67" s="9">
        <v>1</v>
      </c>
      <c r="W67" s="9">
        <v>1</v>
      </c>
      <c r="X67" s="9">
        <v>1</v>
      </c>
      <c r="Y67" s="9">
        <v>1</v>
      </c>
      <c r="Z67" s="9">
        <v>1</v>
      </c>
      <c r="AA67" s="9">
        <v>2020</v>
      </c>
    </row>
    <row r="68" spans="1:27" s="4" customFormat="1" ht="30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24" t="s">
        <v>86</v>
      </c>
      <c r="S68" s="9" t="s">
        <v>23</v>
      </c>
      <c r="T68" s="9">
        <v>13</v>
      </c>
      <c r="U68" s="9">
        <v>13</v>
      </c>
      <c r="V68" s="9">
        <v>13</v>
      </c>
      <c r="W68" s="9">
        <v>13</v>
      </c>
      <c r="X68" s="9">
        <v>13</v>
      </c>
      <c r="Y68" s="9">
        <v>13</v>
      </c>
      <c r="Z68" s="9">
        <f>SUM(T68:Y68)</f>
        <v>78</v>
      </c>
      <c r="AA68" s="9">
        <v>2020</v>
      </c>
    </row>
    <row r="69" spans="1:27" s="4" customFormat="1" ht="45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24" t="s">
        <v>87</v>
      </c>
      <c r="S69" s="9" t="s">
        <v>136</v>
      </c>
      <c r="T69" s="9">
        <v>1</v>
      </c>
      <c r="U69" s="9">
        <v>1</v>
      </c>
      <c r="V69" s="9">
        <v>1</v>
      </c>
      <c r="W69" s="9">
        <v>1</v>
      </c>
      <c r="X69" s="9">
        <v>1</v>
      </c>
      <c r="Y69" s="9">
        <v>1</v>
      </c>
      <c r="Z69" s="9">
        <v>1</v>
      </c>
      <c r="AA69" s="9">
        <v>2020</v>
      </c>
    </row>
    <row r="70" spans="1:27" s="4" customFormat="1" ht="46.5" customHeight="1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24" t="s">
        <v>88</v>
      </c>
      <c r="S70" s="9" t="s">
        <v>23</v>
      </c>
      <c r="T70" s="2">
        <v>10</v>
      </c>
      <c r="U70" s="9">
        <v>10</v>
      </c>
      <c r="V70" s="9">
        <v>10</v>
      </c>
      <c r="W70" s="9">
        <v>10</v>
      </c>
      <c r="X70" s="2">
        <v>10</v>
      </c>
      <c r="Y70" s="2">
        <v>10</v>
      </c>
      <c r="Z70" s="9">
        <f>SUM(T70:Y70)</f>
        <v>60</v>
      </c>
      <c r="AA70" s="9">
        <v>2020</v>
      </c>
    </row>
    <row r="71" spans="1:27" s="4" customFormat="1" ht="75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27" t="s">
        <v>89</v>
      </c>
      <c r="S71" s="9" t="s">
        <v>136</v>
      </c>
      <c r="T71" s="9">
        <v>1</v>
      </c>
      <c r="U71" s="9">
        <v>1</v>
      </c>
      <c r="V71" s="9">
        <v>1</v>
      </c>
      <c r="W71" s="9">
        <v>1</v>
      </c>
      <c r="X71" s="9">
        <v>1</v>
      </c>
      <c r="Y71" s="9">
        <v>1</v>
      </c>
      <c r="Z71" s="9">
        <v>1</v>
      </c>
      <c r="AA71" s="9">
        <v>2020</v>
      </c>
    </row>
    <row r="72" spans="1:27" s="4" customFormat="1" ht="45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24" t="s">
        <v>90</v>
      </c>
      <c r="S72" s="9" t="s">
        <v>22</v>
      </c>
      <c r="T72" s="9">
        <v>100</v>
      </c>
      <c r="U72" s="9">
        <v>100</v>
      </c>
      <c r="V72" s="9">
        <v>100</v>
      </c>
      <c r="W72" s="9">
        <v>100</v>
      </c>
      <c r="X72" s="9">
        <v>100</v>
      </c>
      <c r="Y72" s="9">
        <v>100</v>
      </c>
      <c r="Z72" s="9">
        <v>100</v>
      </c>
      <c r="AA72" s="9">
        <v>2020</v>
      </c>
    </row>
    <row r="73" spans="1:27" s="4" customFormat="1" ht="45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24" t="s">
        <v>91</v>
      </c>
      <c r="S73" s="9" t="s">
        <v>22</v>
      </c>
      <c r="T73" s="2">
        <v>90</v>
      </c>
      <c r="U73" s="9">
        <v>90</v>
      </c>
      <c r="V73" s="9">
        <v>90</v>
      </c>
      <c r="W73" s="9">
        <v>90</v>
      </c>
      <c r="X73" s="2">
        <v>90</v>
      </c>
      <c r="Y73" s="2">
        <v>90</v>
      </c>
      <c r="Z73" s="2">
        <v>90</v>
      </c>
      <c r="AA73" s="9">
        <v>2020</v>
      </c>
    </row>
    <row r="74" spans="1:27" s="4" customFormat="1" ht="45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24" t="s">
        <v>92</v>
      </c>
      <c r="S74" s="9" t="s">
        <v>136</v>
      </c>
      <c r="T74" s="9">
        <v>1</v>
      </c>
      <c r="U74" s="9">
        <v>1</v>
      </c>
      <c r="V74" s="9">
        <v>1</v>
      </c>
      <c r="W74" s="9">
        <v>1</v>
      </c>
      <c r="X74" s="9">
        <v>1</v>
      </c>
      <c r="Y74" s="9">
        <v>1</v>
      </c>
      <c r="Z74" s="9">
        <v>1</v>
      </c>
      <c r="AA74" s="9">
        <v>2020</v>
      </c>
    </row>
    <row r="75" spans="1:27" s="4" customFormat="1" ht="45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24" t="s">
        <v>93</v>
      </c>
      <c r="S75" s="9" t="s">
        <v>22</v>
      </c>
      <c r="T75" s="2">
        <v>80</v>
      </c>
      <c r="U75" s="9">
        <v>85</v>
      </c>
      <c r="V75" s="9">
        <v>90</v>
      </c>
      <c r="W75" s="9">
        <v>95</v>
      </c>
      <c r="X75" s="2">
        <v>100</v>
      </c>
      <c r="Y75" s="2">
        <v>100</v>
      </c>
      <c r="Z75" s="2">
        <v>100</v>
      </c>
      <c r="AA75" s="9">
        <v>2020</v>
      </c>
    </row>
    <row r="76" spans="1:27" s="4" customFormat="1" ht="60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24" t="s">
        <v>94</v>
      </c>
      <c r="S76" s="9" t="s">
        <v>136</v>
      </c>
      <c r="T76" s="9">
        <v>1</v>
      </c>
      <c r="U76" s="9">
        <v>1</v>
      </c>
      <c r="V76" s="9">
        <v>1</v>
      </c>
      <c r="W76" s="9">
        <v>1</v>
      </c>
      <c r="X76" s="9">
        <v>1</v>
      </c>
      <c r="Y76" s="9">
        <v>1</v>
      </c>
      <c r="Z76" s="9">
        <v>1</v>
      </c>
      <c r="AA76" s="9">
        <v>2020</v>
      </c>
    </row>
    <row r="77" spans="1:27" s="4" customFormat="1" ht="60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24" t="s">
        <v>95</v>
      </c>
      <c r="S77" s="9" t="s">
        <v>22</v>
      </c>
      <c r="T77" s="9">
        <v>100</v>
      </c>
      <c r="U77" s="9">
        <v>100</v>
      </c>
      <c r="V77" s="9">
        <v>100</v>
      </c>
      <c r="W77" s="9">
        <v>100</v>
      </c>
      <c r="X77" s="9">
        <v>100</v>
      </c>
      <c r="Y77" s="9">
        <v>100</v>
      </c>
      <c r="Z77" s="9">
        <v>100</v>
      </c>
      <c r="AA77" s="9">
        <v>2020</v>
      </c>
    </row>
    <row r="78" spans="1:27" s="4" customFormat="1" ht="60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24" t="s">
        <v>96</v>
      </c>
      <c r="S78" s="9" t="s">
        <v>22</v>
      </c>
      <c r="T78" s="2">
        <v>100</v>
      </c>
      <c r="U78" s="9">
        <v>100</v>
      </c>
      <c r="V78" s="9">
        <v>100</v>
      </c>
      <c r="W78" s="9">
        <v>100</v>
      </c>
      <c r="X78" s="2">
        <v>100</v>
      </c>
      <c r="Y78" s="2">
        <v>100</v>
      </c>
      <c r="Z78" s="2">
        <v>100</v>
      </c>
      <c r="AA78" s="9">
        <v>2020</v>
      </c>
    </row>
    <row r="79" spans="1:27" s="4" customFormat="1" ht="45" x14ac:dyDescent="0.25">
      <c r="A79" s="36">
        <v>0</v>
      </c>
      <c r="B79" s="36">
        <v>2</v>
      </c>
      <c r="C79" s="36">
        <v>0</v>
      </c>
      <c r="D79" s="36">
        <v>0</v>
      </c>
      <c r="E79" s="36">
        <v>1</v>
      </c>
      <c r="F79" s="36">
        <v>1</v>
      </c>
      <c r="G79" s="36">
        <v>3</v>
      </c>
      <c r="H79" s="36">
        <v>1</v>
      </c>
      <c r="I79" s="36">
        <v>0</v>
      </c>
      <c r="J79" s="36">
        <v>1</v>
      </c>
      <c r="K79" s="36">
        <v>0</v>
      </c>
      <c r="L79" s="36">
        <v>3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27" t="s">
        <v>97</v>
      </c>
      <c r="S79" s="9" t="s">
        <v>20</v>
      </c>
      <c r="T79" s="10">
        <v>185</v>
      </c>
      <c r="U79" s="13">
        <v>185</v>
      </c>
      <c r="V79" s="10">
        <v>185</v>
      </c>
      <c r="W79" s="10">
        <v>185</v>
      </c>
      <c r="X79" s="10">
        <v>185</v>
      </c>
      <c r="Y79" s="10">
        <v>185</v>
      </c>
      <c r="Z79" s="10">
        <f>SUM(T79:Y79)</f>
        <v>1110</v>
      </c>
      <c r="AA79" s="9">
        <v>2020</v>
      </c>
    </row>
    <row r="80" spans="1:27" s="4" customFormat="1" ht="45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24" t="s">
        <v>98</v>
      </c>
      <c r="S80" s="9" t="s">
        <v>23</v>
      </c>
      <c r="T80" s="9">
        <v>1</v>
      </c>
      <c r="U80" s="9">
        <v>1</v>
      </c>
      <c r="V80" s="9">
        <v>1</v>
      </c>
      <c r="W80" s="9">
        <v>1</v>
      </c>
      <c r="X80" s="9">
        <v>1</v>
      </c>
      <c r="Y80" s="9">
        <v>1</v>
      </c>
      <c r="Z80" s="9">
        <f>SUM(T80:Y80)</f>
        <v>6</v>
      </c>
      <c r="AA80" s="9">
        <v>2020</v>
      </c>
    </row>
    <row r="81" spans="1:27" s="4" customFormat="1" ht="32.25" customHeight="1" x14ac:dyDescent="0.25">
      <c r="A81" s="35">
        <v>0</v>
      </c>
      <c r="B81" s="35">
        <v>2</v>
      </c>
      <c r="C81" s="35">
        <v>0</v>
      </c>
      <c r="D81" s="35">
        <v>0</v>
      </c>
      <c r="E81" s="35">
        <v>4</v>
      </c>
      <c r="F81" s="35">
        <v>1</v>
      </c>
      <c r="G81" s="35">
        <v>2</v>
      </c>
      <c r="H81" s="35">
        <v>1</v>
      </c>
      <c r="I81" s="35">
        <v>0</v>
      </c>
      <c r="J81" s="35">
        <v>2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25" t="s">
        <v>25</v>
      </c>
      <c r="S81" s="9" t="s">
        <v>20</v>
      </c>
      <c r="T81" s="31">
        <v>5680.6</v>
      </c>
      <c r="U81" s="13">
        <f t="shared" ref="U81:Y81" si="5">U82</f>
        <v>4560.5</v>
      </c>
      <c r="V81" s="10">
        <f t="shared" si="5"/>
        <v>1650</v>
      </c>
      <c r="W81" s="10">
        <f t="shared" si="5"/>
        <v>1650</v>
      </c>
      <c r="X81" s="10">
        <f t="shared" si="5"/>
        <v>1650</v>
      </c>
      <c r="Y81" s="10">
        <f t="shared" si="5"/>
        <v>1650</v>
      </c>
      <c r="Z81" s="31">
        <f t="shared" ref="Z81:Z82" si="6">SUM(T81:Y81)</f>
        <v>16841.099999999999</v>
      </c>
      <c r="AA81" s="9">
        <v>2020</v>
      </c>
    </row>
    <row r="82" spans="1:27" s="4" customFormat="1" ht="30" x14ac:dyDescent="0.25">
      <c r="A82" s="35">
        <v>0</v>
      </c>
      <c r="B82" s="35">
        <v>2</v>
      </c>
      <c r="C82" s="35">
        <v>0</v>
      </c>
      <c r="D82" s="35">
        <v>0</v>
      </c>
      <c r="E82" s="35">
        <v>4</v>
      </c>
      <c r="F82" s="35">
        <v>1</v>
      </c>
      <c r="G82" s="35">
        <v>2</v>
      </c>
      <c r="H82" s="35">
        <v>1</v>
      </c>
      <c r="I82" s="35">
        <v>0</v>
      </c>
      <c r="J82" s="35">
        <v>2</v>
      </c>
      <c r="K82" s="35">
        <v>0</v>
      </c>
      <c r="L82" s="35">
        <v>1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25" t="s">
        <v>99</v>
      </c>
      <c r="S82" s="9" t="s">
        <v>20</v>
      </c>
      <c r="T82" s="31">
        <v>5680.6</v>
      </c>
      <c r="U82" s="13">
        <f t="shared" ref="U82:Y82" si="7">U85+U95+U102</f>
        <v>4560.5</v>
      </c>
      <c r="V82" s="10">
        <f t="shared" si="7"/>
        <v>1650</v>
      </c>
      <c r="W82" s="10">
        <f t="shared" si="7"/>
        <v>1650</v>
      </c>
      <c r="X82" s="10">
        <f t="shared" si="7"/>
        <v>1650</v>
      </c>
      <c r="Y82" s="10">
        <f t="shared" si="7"/>
        <v>1650</v>
      </c>
      <c r="Z82" s="31">
        <f t="shared" si="6"/>
        <v>16841.099999999999</v>
      </c>
      <c r="AA82" s="9">
        <v>2020</v>
      </c>
    </row>
    <row r="83" spans="1:27" s="4" customFormat="1" ht="60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24" t="s">
        <v>100</v>
      </c>
      <c r="S83" s="9" t="s">
        <v>22</v>
      </c>
      <c r="T83" s="9">
        <v>100</v>
      </c>
      <c r="U83" s="9">
        <v>100</v>
      </c>
      <c r="V83" s="9">
        <v>100</v>
      </c>
      <c r="W83" s="9">
        <v>100</v>
      </c>
      <c r="X83" s="9">
        <v>100</v>
      </c>
      <c r="Y83" s="9">
        <v>100</v>
      </c>
      <c r="Z83" s="9">
        <v>100</v>
      </c>
      <c r="AA83" s="9">
        <v>2020</v>
      </c>
    </row>
    <row r="84" spans="1:27" s="4" customFormat="1" ht="60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24" t="s">
        <v>101</v>
      </c>
      <c r="S84" s="9" t="s">
        <v>22</v>
      </c>
      <c r="T84" s="9">
        <v>100</v>
      </c>
      <c r="U84" s="9">
        <v>100</v>
      </c>
      <c r="V84" s="9">
        <v>100</v>
      </c>
      <c r="W84" s="9">
        <v>100</v>
      </c>
      <c r="X84" s="9">
        <v>100</v>
      </c>
      <c r="Y84" s="9">
        <v>100</v>
      </c>
      <c r="Z84" s="9">
        <v>100</v>
      </c>
      <c r="AA84" s="9">
        <v>2020</v>
      </c>
    </row>
    <row r="85" spans="1:27" s="4" customFormat="1" ht="45" x14ac:dyDescent="0.25">
      <c r="A85" s="36">
        <v>0</v>
      </c>
      <c r="B85" s="36">
        <v>2</v>
      </c>
      <c r="C85" s="36">
        <v>0</v>
      </c>
      <c r="D85" s="36">
        <v>0</v>
      </c>
      <c r="E85" s="36">
        <v>4</v>
      </c>
      <c r="F85" s="36">
        <v>1</v>
      </c>
      <c r="G85" s="36">
        <v>2</v>
      </c>
      <c r="H85" s="36">
        <v>1</v>
      </c>
      <c r="I85" s="36">
        <v>0</v>
      </c>
      <c r="J85" s="36">
        <v>2</v>
      </c>
      <c r="K85" s="36">
        <v>0</v>
      </c>
      <c r="L85" s="36">
        <v>1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27" t="s">
        <v>102</v>
      </c>
      <c r="S85" s="9" t="s">
        <v>20</v>
      </c>
      <c r="T85" s="9">
        <f>160+350</f>
        <v>510</v>
      </c>
      <c r="U85" s="37">
        <v>110</v>
      </c>
      <c r="V85" s="9">
        <v>490</v>
      </c>
      <c r="W85" s="9">
        <v>490</v>
      </c>
      <c r="X85" s="9">
        <v>490</v>
      </c>
      <c r="Y85" s="9">
        <v>490</v>
      </c>
      <c r="Z85" s="9">
        <f>SUM(T85:Y85)</f>
        <v>2580</v>
      </c>
      <c r="AA85" s="9">
        <v>2020</v>
      </c>
    </row>
    <row r="86" spans="1:27" s="4" customFormat="1" ht="45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24" t="s">
        <v>103</v>
      </c>
      <c r="S86" s="9" t="s">
        <v>23</v>
      </c>
      <c r="T86" s="9">
        <v>20</v>
      </c>
      <c r="U86" s="9">
        <v>5</v>
      </c>
      <c r="V86" s="9">
        <v>20</v>
      </c>
      <c r="W86" s="9">
        <v>20</v>
      </c>
      <c r="X86" s="9">
        <v>20</v>
      </c>
      <c r="Y86" s="9">
        <v>20</v>
      </c>
      <c r="Z86" s="9">
        <f>SUM(T86:Y86)</f>
        <v>105</v>
      </c>
      <c r="AA86" s="9">
        <v>2020</v>
      </c>
    </row>
    <row r="87" spans="1:27" s="4" customFormat="1" ht="45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24" t="s">
        <v>104</v>
      </c>
      <c r="S87" s="9" t="s">
        <v>23</v>
      </c>
      <c r="T87" s="9">
        <v>50</v>
      </c>
      <c r="U87" s="9">
        <v>10</v>
      </c>
      <c r="V87" s="9">
        <v>50</v>
      </c>
      <c r="W87" s="9">
        <v>50</v>
      </c>
      <c r="X87" s="9">
        <v>50</v>
      </c>
      <c r="Y87" s="9">
        <v>50</v>
      </c>
      <c r="Z87" s="9">
        <f>SUM(T87:Y87)</f>
        <v>260</v>
      </c>
      <c r="AA87" s="9">
        <v>2020</v>
      </c>
    </row>
    <row r="88" spans="1:27" s="4" customFormat="1" ht="60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24" t="s">
        <v>105</v>
      </c>
      <c r="S88" s="9" t="s">
        <v>136</v>
      </c>
      <c r="T88" s="9">
        <v>1</v>
      </c>
      <c r="U88" s="9">
        <v>1</v>
      </c>
      <c r="V88" s="9">
        <v>1</v>
      </c>
      <c r="W88" s="9">
        <v>1</v>
      </c>
      <c r="X88" s="9">
        <v>1</v>
      </c>
      <c r="Y88" s="9">
        <v>1</v>
      </c>
      <c r="Z88" s="9">
        <v>1</v>
      </c>
      <c r="AA88" s="9">
        <v>2020</v>
      </c>
    </row>
    <row r="89" spans="1:27" s="4" customFormat="1" ht="45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24" t="s">
        <v>106</v>
      </c>
      <c r="S89" s="2" t="s">
        <v>22</v>
      </c>
      <c r="T89" s="2">
        <v>75</v>
      </c>
      <c r="U89" s="9">
        <v>75</v>
      </c>
      <c r="V89" s="9">
        <v>75</v>
      </c>
      <c r="W89" s="9">
        <v>75</v>
      </c>
      <c r="X89" s="2">
        <v>75</v>
      </c>
      <c r="Y89" s="2">
        <v>75</v>
      </c>
      <c r="Z89" s="9">
        <v>75</v>
      </c>
      <c r="AA89" s="9">
        <v>2020</v>
      </c>
    </row>
    <row r="90" spans="1:27" s="4" customFormat="1" ht="30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24" t="s">
        <v>107</v>
      </c>
      <c r="S90" s="9" t="s">
        <v>136</v>
      </c>
      <c r="T90" s="9">
        <v>1</v>
      </c>
      <c r="U90" s="9">
        <v>1</v>
      </c>
      <c r="V90" s="9">
        <v>1</v>
      </c>
      <c r="W90" s="9">
        <v>1</v>
      </c>
      <c r="X90" s="9">
        <v>1</v>
      </c>
      <c r="Y90" s="9">
        <v>1</v>
      </c>
      <c r="Z90" s="9">
        <v>1</v>
      </c>
      <c r="AA90" s="9">
        <v>2020</v>
      </c>
    </row>
    <row r="91" spans="1:27" s="4" customFormat="1" ht="30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24" t="s">
        <v>108</v>
      </c>
      <c r="S91" s="9" t="s">
        <v>26</v>
      </c>
      <c r="T91" s="9">
        <v>208</v>
      </c>
      <c r="U91" s="9">
        <v>211</v>
      </c>
      <c r="V91" s="9">
        <v>213</v>
      </c>
      <c r="W91" s="9">
        <v>213.5</v>
      </c>
      <c r="X91" s="9">
        <v>214</v>
      </c>
      <c r="Y91" s="9">
        <v>214</v>
      </c>
      <c r="Z91" s="22">
        <v>214</v>
      </c>
      <c r="AA91" s="9">
        <v>2020</v>
      </c>
    </row>
    <row r="92" spans="1:27" s="4" customFormat="1" ht="30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24" t="s">
        <v>109</v>
      </c>
      <c r="S92" s="9" t="s">
        <v>26</v>
      </c>
      <c r="T92" s="9">
        <v>430</v>
      </c>
      <c r="U92" s="9">
        <v>430</v>
      </c>
      <c r="V92" s="9">
        <v>430</v>
      </c>
      <c r="W92" s="9">
        <v>430</v>
      </c>
      <c r="X92" s="9">
        <v>430</v>
      </c>
      <c r="Y92" s="9">
        <v>430</v>
      </c>
      <c r="Z92" s="22">
        <v>430</v>
      </c>
      <c r="AA92" s="9">
        <v>2020</v>
      </c>
    </row>
    <row r="93" spans="1:27" s="4" customFormat="1" ht="60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24" t="s">
        <v>110</v>
      </c>
      <c r="S93" s="9" t="s">
        <v>136</v>
      </c>
      <c r="T93" s="9">
        <v>1</v>
      </c>
      <c r="U93" s="9">
        <v>1</v>
      </c>
      <c r="V93" s="9">
        <v>1</v>
      </c>
      <c r="W93" s="9">
        <v>1</v>
      </c>
      <c r="X93" s="9">
        <v>1</v>
      </c>
      <c r="Y93" s="9">
        <v>1</v>
      </c>
      <c r="Z93" s="9">
        <v>1</v>
      </c>
      <c r="AA93" s="9">
        <v>2020</v>
      </c>
    </row>
    <row r="94" spans="1:27" s="4" customFormat="1" ht="45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27" t="s">
        <v>111</v>
      </c>
      <c r="S94" s="9" t="s">
        <v>26</v>
      </c>
      <c r="T94" s="9">
        <v>10</v>
      </c>
      <c r="U94" s="9">
        <v>150</v>
      </c>
      <c r="V94" s="9">
        <v>5</v>
      </c>
      <c r="W94" s="9">
        <v>5</v>
      </c>
      <c r="X94" s="9">
        <v>4</v>
      </c>
      <c r="Y94" s="9">
        <v>4</v>
      </c>
      <c r="Z94" s="9">
        <f>SUM(T94:Y94)</f>
        <v>178</v>
      </c>
      <c r="AA94" s="9">
        <v>2020</v>
      </c>
    </row>
    <row r="95" spans="1:27" s="4" customFormat="1" ht="45" x14ac:dyDescent="0.25">
      <c r="A95" s="36">
        <v>0</v>
      </c>
      <c r="B95" s="36">
        <v>2</v>
      </c>
      <c r="C95" s="36">
        <v>0</v>
      </c>
      <c r="D95" s="36">
        <v>0</v>
      </c>
      <c r="E95" s="36">
        <v>4</v>
      </c>
      <c r="F95" s="36">
        <v>1</v>
      </c>
      <c r="G95" s="36">
        <v>2</v>
      </c>
      <c r="H95" s="36">
        <v>1</v>
      </c>
      <c r="I95" s="36">
        <v>0</v>
      </c>
      <c r="J95" s="36">
        <v>2</v>
      </c>
      <c r="K95" s="36">
        <v>0</v>
      </c>
      <c r="L95" s="36">
        <v>1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27" t="s">
        <v>112</v>
      </c>
      <c r="S95" s="9" t="s">
        <v>20</v>
      </c>
      <c r="T95" s="13">
        <v>2425</v>
      </c>
      <c r="U95" s="13">
        <v>1776</v>
      </c>
      <c r="V95" s="10">
        <v>1160</v>
      </c>
      <c r="W95" s="10">
        <v>1160</v>
      </c>
      <c r="X95" s="10">
        <v>1160</v>
      </c>
      <c r="Y95" s="10">
        <v>1160</v>
      </c>
      <c r="Z95" s="13">
        <f>SUM(T95:Y95)</f>
        <v>8841</v>
      </c>
      <c r="AA95" s="9">
        <v>2020</v>
      </c>
    </row>
    <row r="96" spans="1:27" s="4" customFormat="1" ht="30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27" t="s">
        <v>113</v>
      </c>
      <c r="S96" s="9" t="s">
        <v>23</v>
      </c>
      <c r="T96" s="9">
        <v>80</v>
      </c>
      <c r="U96" s="9">
        <v>88</v>
      </c>
      <c r="V96" s="9">
        <v>80</v>
      </c>
      <c r="W96" s="9">
        <v>80</v>
      </c>
      <c r="X96" s="9">
        <v>80</v>
      </c>
      <c r="Y96" s="9">
        <v>80</v>
      </c>
      <c r="Z96" s="30">
        <f>SUM(T96:Y96)</f>
        <v>488</v>
      </c>
      <c r="AA96" s="9">
        <v>2020</v>
      </c>
    </row>
    <row r="97" spans="1:27" s="4" customFormat="1" ht="45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24" t="s">
        <v>114</v>
      </c>
      <c r="S97" s="9" t="s">
        <v>23</v>
      </c>
      <c r="T97" s="10">
        <v>800</v>
      </c>
      <c r="U97" s="10">
        <v>478</v>
      </c>
      <c r="V97" s="10">
        <v>100</v>
      </c>
      <c r="W97" s="10">
        <v>100</v>
      </c>
      <c r="X97" s="10">
        <v>90</v>
      </c>
      <c r="Y97" s="10">
        <v>90</v>
      </c>
      <c r="Z97" s="10">
        <f>SUM(T97:Y97)</f>
        <v>1658</v>
      </c>
      <c r="AA97" s="9">
        <v>2020</v>
      </c>
    </row>
    <row r="98" spans="1:27" s="4" customFormat="1" ht="45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24" t="s">
        <v>115</v>
      </c>
      <c r="S98" s="9" t="s">
        <v>22</v>
      </c>
      <c r="T98" s="10">
        <v>100</v>
      </c>
      <c r="U98" s="10">
        <v>100</v>
      </c>
      <c r="V98" s="10">
        <v>100</v>
      </c>
      <c r="W98" s="10">
        <v>100</v>
      </c>
      <c r="X98" s="10">
        <v>100</v>
      </c>
      <c r="Y98" s="10">
        <v>100</v>
      </c>
      <c r="Z98" s="10">
        <v>100</v>
      </c>
      <c r="AA98" s="9">
        <v>2020</v>
      </c>
    </row>
    <row r="99" spans="1:27" s="4" customFormat="1" ht="45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24" t="s">
        <v>130</v>
      </c>
      <c r="S99" s="9" t="s">
        <v>136</v>
      </c>
      <c r="T99" s="10">
        <v>1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9" t="s">
        <v>27</v>
      </c>
      <c r="AA99" s="9">
        <v>2015</v>
      </c>
    </row>
    <row r="100" spans="1:27" s="4" customFormat="1" ht="60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24" t="s">
        <v>116</v>
      </c>
      <c r="S100" s="9" t="s">
        <v>136</v>
      </c>
      <c r="T100" s="9">
        <v>1</v>
      </c>
      <c r="U100" s="9">
        <v>1</v>
      </c>
      <c r="V100" s="9">
        <v>1</v>
      </c>
      <c r="W100" s="9">
        <v>1</v>
      </c>
      <c r="X100" s="9">
        <v>1</v>
      </c>
      <c r="Y100" s="9">
        <v>1</v>
      </c>
      <c r="Z100" s="9">
        <v>1</v>
      </c>
      <c r="AA100" s="9">
        <v>2020</v>
      </c>
    </row>
    <row r="101" spans="1:27" s="4" customFormat="1" ht="30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24" t="s">
        <v>117</v>
      </c>
      <c r="S101" s="9" t="s">
        <v>26</v>
      </c>
      <c r="T101" s="9">
        <v>1.2</v>
      </c>
      <c r="U101" s="9">
        <v>0.8</v>
      </c>
      <c r="V101" s="9">
        <v>1</v>
      </c>
      <c r="W101" s="9">
        <v>1</v>
      </c>
      <c r="X101" s="9">
        <v>1</v>
      </c>
      <c r="Y101" s="9">
        <v>1</v>
      </c>
      <c r="Z101" s="9">
        <f>SUM(T101:Y101)</f>
        <v>6</v>
      </c>
      <c r="AA101" s="9">
        <v>2020</v>
      </c>
    </row>
    <row r="102" spans="1:27" s="4" customFormat="1" ht="30" x14ac:dyDescent="0.25">
      <c r="A102" s="35">
        <v>0</v>
      </c>
      <c r="B102" s="35">
        <v>2</v>
      </c>
      <c r="C102" s="35">
        <v>0</v>
      </c>
      <c r="D102" s="35">
        <v>0</v>
      </c>
      <c r="E102" s="35">
        <v>4</v>
      </c>
      <c r="F102" s="35">
        <v>1</v>
      </c>
      <c r="G102" s="35">
        <v>2</v>
      </c>
      <c r="H102" s="35">
        <v>1</v>
      </c>
      <c r="I102" s="35">
        <v>0</v>
      </c>
      <c r="J102" s="35">
        <v>2</v>
      </c>
      <c r="K102" s="35">
        <v>0</v>
      </c>
      <c r="L102" s="35">
        <v>1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27" t="s">
        <v>118</v>
      </c>
      <c r="S102" s="9" t="s">
        <v>20</v>
      </c>
      <c r="T102" s="9">
        <v>2745</v>
      </c>
      <c r="U102" s="9">
        <v>2674.5</v>
      </c>
      <c r="V102" s="9">
        <v>0</v>
      </c>
      <c r="W102" s="9">
        <v>0</v>
      </c>
      <c r="X102" s="9">
        <v>0</v>
      </c>
      <c r="Y102" s="9">
        <v>0</v>
      </c>
      <c r="Z102" s="31">
        <f>SUM(T102:Y102)</f>
        <v>5419.5</v>
      </c>
      <c r="AA102" s="9">
        <v>2020</v>
      </c>
    </row>
    <row r="103" spans="1:27" s="4" customFormat="1" ht="81" customHeight="1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27" t="s">
        <v>119</v>
      </c>
      <c r="S103" s="9" t="s">
        <v>26</v>
      </c>
      <c r="T103" s="9">
        <v>138.80000000000001</v>
      </c>
      <c r="U103" s="9">
        <v>92.6</v>
      </c>
      <c r="V103" s="9">
        <v>0</v>
      </c>
      <c r="W103" s="9">
        <v>0</v>
      </c>
      <c r="X103" s="9">
        <v>0</v>
      </c>
      <c r="Y103" s="9">
        <v>0</v>
      </c>
      <c r="Z103" s="9">
        <f>SUM(T103:Y103)</f>
        <v>231.4</v>
      </c>
      <c r="AA103" s="9">
        <v>2020</v>
      </c>
    </row>
    <row r="104" spans="1:27" s="4" customFormat="1" ht="75" customHeight="1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27" t="s">
        <v>120</v>
      </c>
      <c r="S104" s="9" t="s">
        <v>23</v>
      </c>
      <c r="T104" s="10">
        <v>634</v>
      </c>
      <c r="U104" s="10">
        <v>350</v>
      </c>
      <c r="V104" s="10">
        <v>0</v>
      </c>
      <c r="W104" s="10">
        <v>0</v>
      </c>
      <c r="X104" s="10">
        <v>0</v>
      </c>
      <c r="Y104" s="10">
        <v>0</v>
      </c>
      <c r="Z104" s="29">
        <f>SUM(T104:Y104)</f>
        <v>984</v>
      </c>
      <c r="AA104" s="9">
        <v>2020</v>
      </c>
    </row>
    <row r="105" spans="1:27" s="4" customFormat="1" ht="30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24" t="s">
        <v>121</v>
      </c>
      <c r="S105" s="9" t="s">
        <v>23</v>
      </c>
      <c r="T105" s="10">
        <v>400</v>
      </c>
      <c r="U105" s="10">
        <v>200</v>
      </c>
      <c r="V105" s="10">
        <v>100</v>
      </c>
      <c r="W105" s="10">
        <v>100</v>
      </c>
      <c r="X105" s="10">
        <v>100</v>
      </c>
      <c r="Y105" s="10">
        <v>100</v>
      </c>
      <c r="Z105" s="10">
        <f>SUM(T105:Y105)</f>
        <v>1000</v>
      </c>
      <c r="AA105" s="9">
        <v>2020</v>
      </c>
    </row>
    <row r="106" spans="1:27" s="4" customFormat="1" ht="45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24" t="s">
        <v>122</v>
      </c>
      <c r="S106" s="9" t="s">
        <v>136</v>
      </c>
      <c r="T106" s="9">
        <v>1</v>
      </c>
      <c r="U106" s="9">
        <v>1</v>
      </c>
      <c r="V106" s="9">
        <v>1</v>
      </c>
      <c r="W106" s="9">
        <v>1</v>
      </c>
      <c r="X106" s="9">
        <v>1</v>
      </c>
      <c r="Y106" s="9">
        <v>1</v>
      </c>
      <c r="Z106" s="9">
        <v>1</v>
      </c>
      <c r="AA106" s="9">
        <v>2020</v>
      </c>
    </row>
    <row r="107" spans="1:27" s="4" customFormat="1" ht="30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24" t="s">
        <v>123</v>
      </c>
      <c r="S107" s="9" t="s">
        <v>23</v>
      </c>
      <c r="T107" s="9">
        <v>30</v>
      </c>
      <c r="U107" s="9">
        <v>30</v>
      </c>
      <c r="V107" s="9">
        <v>30</v>
      </c>
      <c r="W107" s="9">
        <v>30</v>
      </c>
      <c r="X107" s="9">
        <v>30</v>
      </c>
      <c r="Y107" s="9">
        <v>30</v>
      </c>
      <c r="Z107" s="9">
        <f>SUM(T107:Y107)</f>
        <v>180</v>
      </c>
      <c r="AA107" s="9">
        <v>2020</v>
      </c>
    </row>
    <row r="108" spans="1:27" s="4" customFormat="1" ht="45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27" t="s">
        <v>124</v>
      </c>
      <c r="S108" s="9" t="s">
        <v>23</v>
      </c>
      <c r="T108" s="9">
        <v>10</v>
      </c>
      <c r="U108" s="9">
        <v>10</v>
      </c>
      <c r="V108" s="9">
        <v>10</v>
      </c>
      <c r="W108" s="9">
        <v>10</v>
      </c>
      <c r="X108" s="9">
        <v>10</v>
      </c>
      <c r="Y108" s="9">
        <v>10</v>
      </c>
      <c r="Z108" s="9">
        <f>SUM(T108:Y108)</f>
        <v>60</v>
      </c>
      <c r="AA108" s="9">
        <v>2020</v>
      </c>
    </row>
    <row r="109" spans="1:27" x14ac:dyDescent="0.25">
      <c r="T109" s="18" t="s">
        <v>43</v>
      </c>
    </row>
    <row r="111" spans="1:27" ht="36.75" customHeight="1" x14ac:dyDescent="0.3">
      <c r="D111" s="72" t="s">
        <v>162</v>
      </c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S111" s="73" t="s">
        <v>163</v>
      </c>
      <c r="T111" s="72"/>
    </row>
  </sheetData>
  <mergeCells count="13">
    <mergeCell ref="D111:Q111"/>
    <mergeCell ref="S111:T111"/>
    <mergeCell ref="T1:AA1"/>
    <mergeCell ref="A9:Q9"/>
    <mergeCell ref="R9:R10"/>
    <mergeCell ref="S9:S10"/>
    <mergeCell ref="T9:Y9"/>
    <mergeCell ref="Z9:AA9"/>
    <mergeCell ref="A10:C10"/>
    <mergeCell ref="D10:E10"/>
    <mergeCell ref="F10:G10"/>
    <mergeCell ref="H10:Q10"/>
    <mergeCell ref="V2:Z2"/>
  </mergeCells>
  <pageMargins left="0.31496062992125984" right="0.35433070866141736" top="0.22" bottom="0.23" header="0.2" footer="0.1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120"/>
  <sheetViews>
    <sheetView tabSelected="1" view="pageLayout" topLeftCell="C1" zoomScaleNormal="100" workbookViewId="0">
      <selection activeCell="E6" sqref="E6:F6"/>
    </sheetView>
  </sheetViews>
  <sheetFormatPr defaultRowHeight="15" x14ac:dyDescent="0.25"/>
  <cols>
    <col min="1" max="1" width="5.5703125" customWidth="1"/>
    <col min="2" max="2" width="6.42578125" customWidth="1"/>
    <col min="3" max="3" width="64" style="4" customWidth="1"/>
    <col min="4" max="4" width="13.7109375" style="7" customWidth="1"/>
    <col min="5" max="5" width="51.85546875" style="28" customWidth="1"/>
    <col min="6" max="6" width="28" style="11" customWidth="1"/>
  </cols>
  <sheetData>
    <row r="5" spans="2:12" x14ac:dyDescent="0.25">
      <c r="B5" s="38"/>
      <c r="C5" s="39"/>
      <c r="D5" s="40"/>
      <c r="E5" s="91" t="s">
        <v>169</v>
      </c>
      <c r="F5" s="91"/>
      <c r="G5" s="12"/>
      <c r="H5" s="12"/>
      <c r="I5" s="12"/>
      <c r="J5" s="12"/>
      <c r="K5" s="12"/>
      <c r="L5" s="12"/>
    </row>
    <row r="6" spans="2:12" ht="33.75" customHeight="1" x14ac:dyDescent="0.25">
      <c r="B6" s="38"/>
      <c r="C6" s="39"/>
      <c r="D6" s="40"/>
      <c r="E6" s="93" t="s">
        <v>276</v>
      </c>
      <c r="F6" s="93"/>
      <c r="G6" s="12"/>
      <c r="H6" s="12"/>
      <c r="I6" s="12"/>
      <c r="J6" s="12"/>
      <c r="K6" s="12"/>
      <c r="L6" s="12"/>
    </row>
    <row r="7" spans="2:12" x14ac:dyDescent="0.25">
      <c r="B7" s="38"/>
      <c r="C7" s="92" t="s">
        <v>28</v>
      </c>
      <c r="D7" s="92"/>
      <c r="E7" s="92"/>
      <c r="F7" s="41"/>
    </row>
    <row r="8" spans="2:12" x14ac:dyDescent="0.25">
      <c r="B8" s="38"/>
      <c r="C8" s="92" t="s">
        <v>172</v>
      </c>
      <c r="D8" s="92"/>
      <c r="E8" s="92"/>
      <c r="F8" s="41"/>
    </row>
    <row r="9" spans="2:12" x14ac:dyDescent="0.25">
      <c r="B9" s="38"/>
      <c r="C9" s="39"/>
      <c r="D9" s="40"/>
      <c r="E9" s="42"/>
      <c r="F9" s="41"/>
    </row>
    <row r="10" spans="2:12" x14ac:dyDescent="0.25">
      <c r="B10" s="38" t="s">
        <v>1</v>
      </c>
      <c r="C10" s="39"/>
      <c r="D10" s="40"/>
      <c r="E10" s="42"/>
      <c r="F10" s="41"/>
    </row>
    <row r="11" spans="2:12" x14ac:dyDescent="0.25">
      <c r="B11" s="38" t="s">
        <v>2</v>
      </c>
      <c r="C11" s="39"/>
      <c r="D11" s="40"/>
      <c r="E11" s="42"/>
      <c r="F11" s="41"/>
    </row>
    <row r="12" spans="2:12" x14ac:dyDescent="0.25">
      <c r="B12" s="38" t="s">
        <v>3</v>
      </c>
      <c r="C12" s="39"/>
      <c r="D12" s="40"/>
      <c r="E12" s="42"/>
      <c r="F12" s="41"/>
    </row>
    <row r="13" spans="2:12" ht="47.25" customHeight="1" x14ac:dyDescent="0.25">
      <c r="B13" s="43" t="s">
        <v>29</v>
      </c>
      <c r="C13" s="44" t="s">
        <v>30</v>
      </c>
      <c r="D13" s="45" t="s">
        <v>5</v>
      </c>
      <c r="E13" s="46" t="s">
        <v>31</v>
      </c>
      <c r="F13" s="47" t="s">
        <v>32</v>
      </c>
    </row>
    <row r="14" spans="2:12" s="1" customFormat="1" x14ac:dyDescent="0.25">
      <c r="B14" s="48">
        <v>1</v>
      </c>
      <c r="C14" s="49">
        <v>2</v>
      </c>
      <c r="D14" s="50">
        <v>3</v>
      </c>
      <c r="E14" s="51">
        <v>4</v>
      </c>
      <c r="F14" s="51">
        <v>5</v>
      </c>
    </row>
    <row r="15" spans="2:12" x14ac:dyDescent="0.25">
      <c r="B15" s="52"/>
      <c r="C15" s="53" t="s">
        <v>19</v>
      </c>
      <c r="D15" s="50" t="s">
        <v>33</v>
      </c>
      <c r="E15" s="54"/>
      <c r="F15" s="54"/>
    </row>
    <row r="16" spans="2:12" ht="60" customHeight="1" x14ac:dyDescent="0.25">
      <c r="B16" s="52"/>
      <c r="C16" s="55" t="s">
        <v>177</v>
      </c>
      <c r="D16" s="50" t="s">
        <v>33</v>
      </c>
      <c r="E16" s="56" t="s">
        <v>34</v>
      </c>
      <c r="F16" s="56" t="s">
        <v>34</v>
      </c>
    </row>
    <row r="17" spans="2:6" ht="189.75" customHeight="1" x14ac:dyDescent="0.25">
      <c r="B17" s="52">
        <v>1</v>
      </c>
      <c r="C17" s="57" t="s">
        <v>232</v>
      </c>
      <c r="D17" s="50" t="s">
        <v>22</v>
      </c>
      <c r="E17" s="54" t="s">
        <v>143</v>
      </c>
      <c r="F17" s="58" t="s">
        <v>38</v>
      </c>
    </row>
    <row r="18" spans="2:6" ht="45" x14ac:dyDescent="0.25">
      <c r="B18" s="52">
        <v>2</v>
      </c>
      <c r="C18" s="57" t="s">
        <v>178</v>
      </c>
      <c r="D18" s="50" t="s">
        <v>23</v>
      </c>
      <c r="E18" s="59" t="s">
        <v>39</v>
      </c>
      <c r="F18" s="60" t="s">
        <v>35</v>
      </c>
    </row>
    <row r="19" spans="2:6" ht="148.5" customHeight="1" x14ac:dyDescent="0.25">
      <c r="B19" s="52">
        <v>3</v>
      </c>
      <c r="C19" s="57" t="s">
        <v>233</v>
      </c>
      <c r="D19" s="50" t="s">
        <v>22</v>
      </c>
      <c r="E19" s="59" t="s">
        <v>144</v>
      </c>
      <c r="F19" s="60" t="s">
        <v>35</v>
      </c>
    </row>
    <row r="20" spans="2:6" x14ac:dyDescent="0.25">
      <c r="B20" s="52"/>
      <c r="C20" s="61" t="s">
        <v>179</v>
      </c>
      <c r="D20" s="50" t="s">
        <v>33</v>
      </c>
      <c r="E20" s="56" t="s">
        <v>34</v>
      </c>
      <c r="F20" s="62" t="s">
        <v>34</v>
      </c>
    </row>
    <row r="21" spans="2:6" ht="28.5" x14ac:dyDescent="0.25">
      <c r="B21" s="52"/>
      <c r="C21" s="63" t="s">
        <v>180</v>
      </c>
      <c r="D21" s="50" t="s">
        <v>33</v>
      </c>
      <c r="E21" s="56" t="s">
        <v>34</v>
      </c>
      <c r="F21" s="62" t="s">
        <v>34</v>
      </c>
    </row>
    <row r="22" spans="2:6" ht="168" customHeight="1" x14ac:dyDescent="0.25">
      <c r="B22" s="52">
        <v>4</v>
      </c>
      <c r="C22" s="64" t="s">
        <v>234</v>
      </c>
      <c r="D22" s="65" t="s">
        <v>22</v>
      </c>
      <c r="E22" s="54" t="s">
        <v>145</v>
      </c>
      <c r="F22" s="58" t="s">
        <v>38</v>
      </c>
    </row>
    <row r="23" spans="2:6" ht="30" x14ac:dyDescent="0.25">
      <c r="B23" s="52"/>
      <c r="C23" s="57" t="s">
        <v>181</v>
      </c>
      <c r="D23" s="50" t="s">
        <v>33</v>
      </c>
      <c r="E23" s="56" t="s">
        <v>34</v>
      </c>
      <c r="F23" s="62" t="s">
        <v>34</v>
      </c>
    </row>
    <row r="24" spans="2:6" ht="120" x14ac:dyDescent="0.25">
      <c r="B24" s="52">
        <v>5</v>
      </c>
      <c r="C24" s="57" t="s">
        <v>182</v>
      </c>
      <c r="D24" s="50" t="s">
        <v>22</v>
      </c>
      <c r="E24" s="54" t="s">
        <v>146</v>
      </c>
      <c r="F24" s="60" t="s">
        <v>35</v>
      </c>
    </row>
    <row r="25" spans="2:6" ht="82.5" customHeight="1" x14ac:dyDescent="0.25">
      <c r="B25" s="52">
        <v>6</v>
      </c>
      <c r="C25" s="57" t="s">
        <v>183</v>
      </c>
      <c r="D25" s="50" t="s">
        <v>23</v>
      </c>
      <c r="E25" s="59" t="s">
        <v>39</v>
      </c>
      <c r="F25" s="60" t="s">
        <v>35</v>
      </c>
    </row>
    <row r="26" spans="2:6" ht="45" x14ac:dyDescent="0.25">
      <c r="B26" s="52"/>
      <c r="C26" s="64" t="s">
        <v>184</v>
      </c>
      <c r="D26" s="50" t="s">
        <v>33</v>
      </c>
      <c r="E26" s="56" t="s">
        <v>34</v>
      </c>
      <c r="F26" s="62" t="s">
        <v>34</v>
      </c>
    </row>
    <row r="27" spans="2:6" ht="45.75" customHeight="1" x14ac:dyDescent="0.25">
      <c r="B27" s="52">
        <v>7</v>
      </c>
      <c r="C27" s="57" t="s">
        <v>185</v>
      </c>
      <c r="D27" s="50" t="s">
        <v>23</v>
      </c>
      <c r="E27" s="59" t="s">
        <v>39</v>
      </c>
      <c r="F27" s="60" t="s">
        <v>35</v>
      </c>
    </row>
    <row r="28" spans="2:6" ht="45" x14ac:dyDescent="0.25">
      <c r="B28" s="52"/>
      <c r="C28" s="57" t="s">
        <v>186</v>
      </c>
      <c r="D28" s="50" t="s">
        <v>33</v>
      </c>
      <c r="E28" s="56" t="s">
        <v>34</v>
      </c>
      <c r="F28" s="62" t="s">
        <v>34</v>
      </c>
    </row>
    <row r="29" spans="2:6" ht="42.75" customHeight="1" x14ac:dyDescent="0.25">
      <c r="B29" s="52">
        <v>8</v>
      </c>
      <c r="C29" s="57" t="s">
        <v>187</v>
      </c>
      <c r="D29" s="50" t="s">
        <v>23</v>
      </c>
      <c r="E29" s="59" t="s">
        <v>39</v>
      </c>
      <c r="F29" s="60" t="s">
        <v>35</v>
      </c>
    </row>
    <row r="30" spans="2:6" ht="30" x14ac:dyDescent="0.25">
      <c r="B30" s="52"/>
      <c r="C30" s="64" t="s">
        <v>188</v>
      </c>
      <c r="D30" s="50" t="s">
        <v>33</v>
      </c>
      <c r="E30" s="56" t="s">
        <v>34</v>
      </c>
      <c r="F30" s="62" t="s">
        <v>34</v>
      </c>
    </row>
    <row r="31" spans="2:6" ht="79.5" customHeight="1" x14ac:dyDescent="0.25">
      <c r="B31" s="52">
        <v>9</v>
      </c>
      <c r="C31" s="57" t="s">
        <v>189</v>
      </c>
      <c r="D31" s="52" t="s">
        <v>23</v>
      </c>
      <c r="E31" s="59" t="s">
        <v>39</v>
      </c>
      <c r="F31" s="60" t="s">
        <v>35</v>
      </c>
    </row>
    <row r="32" spans="2:6" s="8" customFormat="1" ht="42" customHeight="1" x14ac:dyDescent="0.25">
      <c r="B32" s="50">
        <v>10</v>
      </c>
      <c r="C32" s="64" t="s">
        <v>190</v>
      </c>
      <c r="D32" s="50" t="s">
        <v>23</v>
      </c>
      <c r="E32" s="59" t="s">
        <v>39</v>
      </c>
      <c r="F32" s="60" t="s">
        <v>35</v>
      </c>
    </row>
    <row r="33" spans="2:6" ht="60.75" customHeight="1" x14ac:dyDescent="0.25">
      <c r="B33" s="52"/>
      <c r="C33" s="61" t="s">
        <v>191</v>
      </c>
      <c r="D33" s="50" t="s">
        <v>33</v>
      </c>
      <c r="E33" s="56" t="s">
        <v>34</v>
      </c>
      <c r="F33" s="62" t="s">
        <v>34</v>
      </c>
    </row>
    <row r="34" spans="2:6" ht="176.25" customHeight="1" x14ac:dyDescent="0.25">
      <c r="B34" s="52">
        <v>11</v>
      </c>
      <c r="C34" s="64" t="s">
        <v>235</v>
      </c>
      <c r="D34" s="50" t="s">
        <v>22</v>
      </c>
      <c r="E34" s="54" t="s">
        <v>142</v>
      </c>
      <c r="F34" s="58" t="s">
        <v>38</v>
      </c>
    </row>
    <row r="35" spans="2:6" ht="191.25" customHeight="1" x14ac:dyDescent="0.25">
      <c r="B35" s="52">
        <v>12</v>
      </c>
      <c r="C35" s="64" t="s">
        <v>236</v>
      </c>
      <c r="D35" s="50" t="s">
        <v>22</v>
      </c>
      <c r="E35" s="54" t="s">
        <v>147</v>
      </c>
      <c r="F35" s="58" t="s">
        <v>38</v>
      </c>
    </row>
    <row r="36" spans="2:6" ht="45" x14ac:dyDescent="0.25">
      <c r="B36" s="52"/>
      <c r="C36" s="64" t="s">
        <v>192</v>
      </c>
      <c r="D36" s="50" t="s">
        <v>33</v>
      </c>
      <c r="E36" s="56" t="s">
        <v>34</v>
      </c>
      <c r="F36" s="62" t="s">
        <v>34</v>
      </c>
    </row>
    <row r="37" spans="2:6" ht="30" x14ac:dyDescent="0.25">
      <c r="B37" s="52">
        <v>13</v>
      </c>
      <c r="C37" s="57" t="s">
        <v>193</v>
      </c>
      <c r="D37" s="50" t="s">
        <v>23</v>
      </c>
      <c r="E37" s="59" t="s">
        <v>39</v>
      </c>
      <c r="F37" s="60" t="s">
        <v>35</v>
      </c>
    </row>
    <row r="38" spans="2:6" ht="47.25" customHeight="1" x14ac:dyDescent="0.25">
      <c r="B38" s="52">
        <v>14</v>
      </c>
      <c r="C38" s="57" t="s">
        <v>194</v>
      </c>
      <c r="D38" s="50" t="s">
        <v>23</v>
      </c>
      <c r="E38" s="59" t="s">
        <v>39</v>
      </c>
      <c r="F38" s="60" t="s">
        <v>35</v>
      </c>
    </row>
    <row r="39" spans="2:6" ht="123" customHeight="1" x14ac:dyDescent="0.25">
      <c r="B39" s="52">
        <v>15</v>
      </c>
      <c r="C39" s="64" t="s">
        <v>195</v>
      </c>
      <c r="D39" s="50" t="s">
        <v>24</v>
      </c>
      <c r="E39" s="54" t="s">
        <v>237</v>
      </c>
      <c r="F39" s="60" t="s">
        <v>35</v>
      </c>
    </row>
    <row r="40" spans="2:6" ht="73.5" customHeight="1" x14ac:dyDescent="0.25">
      <c r="B40" s="52"/>
      <c r="C40" s="64" t="s">
        <v>196</v>
      </c>
      <c r="D40" s="50" t="s">
        <v>33</v>
      </c>
      <c r="E40" s="56" t="s">
        <v>34</v>
      </c>
      <c r="F40" s="62" t="s">
        <v>34</v>
      </c>
    </row>
    <row r="41" spans="2:6" ht="75" x14ac:dyDescent="0.25">
      <c r="B41" s="52">
        <v>16</v>
      </c>
      <c r="C41" s="64" t="s">
        <v>197</v>
      </c>
      <c r="D41" s="52" t="s">
        <v>23</v>
      </c>
      <c r="E41" s="59" t="s">
        <v>39</v>
      </c>
      <c r="F41" s="60" t="s">
        <v>36</v>
      </c>
    </row>
    <row r="42" spans="2:6" ht="61.5" customHeight="1" x14ac:dyDescent="0.25">
      <c r="B42" s="52">
        <v>17</v>
      </c>
      <c r="C42" s="64" t="s">
        <v>170</v>
      </c>
      <c r="D42" s="52" t="s">
        <v>23</v>
      </c>
      <c r="E42" s="59" t="s">
        <v>39</v>
      </c>
      <c r="F42" s="60" t="s">
        <v>37</v>
      </c>
    </row>
    <row r="43" spans="2:6" ht="94.5" customHeight="1" x14ac:dyDescent="0.25">
      <c r="B43" s="52">
        <v>18</v>
      </c>
      <c r="C43" s="66" t="s">
        <v>238</v>
      </c>
      <c r="D43" s="52" t="s">
        <v>23</v>
      </c>
      <c r="E43" s="59" t="s">
        <v>39</v>
      </c>
      <c r="F43" s="60" t="s">
        <v>165</v>
      </c>
    </row>
    <row r="44" spans="2:6" ht="52.5" customHeight="1" x14ac:dyDescent="0.25">
      <c r="B44" s="52">
        <v>19</v>
      </c>
      <c r="C44" s="66" t="s">
        <v>167</v>
      </c>
      <c r="D44" s="52" t="s">
        <v>23</v>
      </c>
      <c r="E44" s="59" t="s">
        <v>39</v>
      </c>
      <c r="F44" s="60" t="s">
        <v>168</v>
      </c>
    </row>
    <row r="45" spans="2:6" ht="40.5" customHeight="1" x14ac:dyDescent="0.25">
      <c r="B45" s="52"/>
      <c r="C45" s="64" t="s">
        <v>198</v>
      </c>
      <c r="D45" s="50" t="s">
        <v>33</v>
      </c>
      <c r="E45" s="56" t="s">
        <v>34</v>
      </c>
      <c r="F45" s="62" t="s">
        <v>34</v>
      </c>
    </row>
    <row r="46" spans="2:6" ht="49.5" customHeight="1" x14ac:dyDescent="0.25">
      <c r="B46" s="52">
        <v>20</v>
      </c>
      <c r="C46" s="57" t="s">
        <v>199</v>
      </c>
      <c r="D46" s="50" t="s">
        <v>23</v>
      </c>
      <c r="E46" s="59" t="s">
        <v>39</v>
      </c>
      <c r="F46" s="60" t="s">
        <v>35</v>
      </c>
    </row>
    <row r="47" spans="2:6" ht="67.5" customHeight="1" x14ac:dyDescent="0.25">
      <c r="B47" s="52"/>
      <c r="C47" s="57" t="s">
        <v>239</v>
      </c>
      <c r="D47" s="50" t="s">
        <v>33</v>
      </c>
      <c r="E47" s="56" t="s">
        <v>34</v>
      </c>
      <c r="F47" s="62" t="s">
        <v>34</v>
      </c>
    </row>
    <row r="48" spans="2:6" ht="241.5" customHeight="1" x14ac:dyDescent="0.25">
      <c r="B48" s="52">
        <v>21</v>
      </c>
      <c r="C48" s="64" t="s">
        <v>240</v>
      </c>
      <c r="D48" s="50" t="s">
        <v>22</v>
      </c>
      <c r="E48" s="59" t="s">
        <v>241</v>
      </c>
      <c r="F48" s="60" t="s">
        <v>35</v>
      </c>
    </row>
    <row r="49" spans="2:6" ht="46.5" customHeight="1" x14ac:dyDescent="0.25">
      <c r="B49" s="52"/>
      <c r="C49" s="64" t="s">
        <v>242</v>
      </c>
      <c r="D49" s="50" t="s">
        <v>33</v>
      </c>
      <c r="E49" s="56" t="s">
        <v>34</v>
      </c>
      <c r="F49" s="62" t="s">
        <v>34</v>
      </c>
    </row>
    <row r="50" spans="2:6" ht="150" customHeight="1" x14ac:dyDescent="0.25">
      <c r="B50" s="52">
        <v>22</v>
      </c>
      <c r="C50" s="64" t="s">
        <v>201</v>
      </c>
      <c r="D50" s="50" t="s">
        <v>22</v>
      </c>
      <c r="E50" s="54" t="s">
        <v>148</v>
      </c>
      <c r="F50" s="60" t="s">
        <v>35</v>
      </c>
    </row>
    <row r="51" spans="2:6" ht="30" x14ac:dyDescent="0.25">
      <c r="B51" s="52">
        <v>23</v>
      </c>
      <c r="C51" s="64" t="s">
        <v>243</v>
      </c>
      <c r="D51" s="50" t="s">
        <v>23</v>
      </c>
      <c r="E51" s="59" t="s">
        <v>39</v>
      </c>
      <c r="F51" s="60" t="s">
        <v>35</v>
      </c>
    </row>
    <row r="52" spans="2:6" ht="60" x14ac:dyDescent="0.25">
      <c r="B52" s="52"/>
      <c r="C52" s="64" t="s">
        <v>244</v>
      </c>
      <c r="D52" s="50" t="s">
        <v>33</v>
      </c>
      <c r="E52" s="56" t="s">
        <v>34</v>
      </c>
      <c r="F52" s="62" t="s">
        <v>34</v>
      </c>
    </row>
    <row r="53" spans="2:6" ht="30" x14ac:dyDescent="0.25">
      <c r="B53" s="52">
        <v>24</v>
      </c>
      <c r="C53" s="57" t="s">
        <v>245</v>
      </c>
      <c r="D53" s="50" t="s">
        <v>23</v>
      </c>
      <c r="E53" s="59" t="s">
        <v>41</v>
      </c>
      <c r="F53" s="60" t="s">
        <v>35</v>
      </c>
    </row>
    <row r="54" spans="2:6" ht="105" x14ac:dyDescent="0.25">
      <c r="B54" s="52">
        <v>25</v>
      </c>
      <c r="C54" s="57" t="s">
        <v>200</v>
      </c>
      <c r="D54" s="50" t="s">
        <v>20</v>
      </c>
      <c r="E54" s="54" t="s">
        <v>149</v>
      </c>
      <c r="F54" s="60" t="s">
        <v>35</v>
      </c>
    </row>
    <row r="55" spans="2:6" ht="96.75" customHeight="1" x14ac:dyDescent="0.25">
      <c r="B55" s="52"/>
      <c r="C55" s="57" t="s">
        <v>246</v>
      </c>
      <c r="D55" s="50" t="s">
        <v>33</v>
      </c>
      <c r="E55" s="56" t="s">
        <v>34</v>
      </c>
      <c r="F55" s="62" t="s">
        <v>34</v>
      </c>
    </row>
    <row r="56" spans="2:6" ht="77.25" customHeight="1" x14ac:dyDescent="0.25">
      <c r="B56" s="52">
        <v>26</v>
      </c>
      <c r="C56" s="57" t="s">
        <v>202</v>
      </c>
      <c r="D56" s="67" t="s">
        <v>23</v>
      </c>
      <c r="E56" s="59" t="s">
        <v>39</v>
      </c>
      <c r="F56" s="60" t="s">
        <v>35</v>
      </c>
    </row>
    <row r="57" spans="2:6" ht="60" x14ac:dyDescent="0.25">
      <c r="B57" s="52"/>
      <c r="C57" s="64" t="s">
        <v>247</v>
      </c>
      <c r="D57" s="50" t="s">
        <v>33</v>
      </c>
      <c r="E57" s="56" t="s">
        <v>34</v>
      </c>
      <c r="F57" s="62" t="s">
        <v>34</v>
      </c>
    </row>
    <row r="58" spans="2:6" ht="45" x14ac:dyDescent="0.25">
      <c r="B58" s="52">
        <v>27</v>
      </c>
      <c r="C58" s="57" t="s">
        <v>171</v>
      </c>
      <c r="D58" s="50" t="s">
        <v>23</v>
      </c>
      <c r="E58" s="59" t="s">
        <v>39</v>
      </c>
      <c r="F58" s="60" t="s">
        <v>35</v>
      </c>
    </row>
    <row r="59" spans="2:6" ht="195" x14ac:dyDescent="0.25">
      <c r="B59" s="52">
        <v>28</v>
      </c>
      <c r="C59" s="57" t="s">
        <v>203</v>
      </c>
      <c r="D59" s="50" t="s">
        <v>22</v>
      </c>
      <c r="E59" s="59" t="s">
        <v>248</v>
      </c>
      <c r="F59" s="60" t="s">
        <v>35</v>
      </c>
    </row>
    <row r="60" spans="2:6" ht="64.5" customHeight="1" x14ac:dyDescent="0.25">
      <c r="B60" s="52"/>
      <c r="C60" s="64" t="s">
        <v>204</v>
      </c>
      <c r="D60" s="50" t="s">
        <v>33</v>
      </c>
      <c r="E60" s="56" t="s">
        <v>34</v>
      </c>
      <c r="F60" s="62" t="s">
        <v>34</v>
      </c>
    </row>
    <row r="61" spans="2:6" ht="63" customHeight="1" x14ac:dyDescent="0.25">
      <c r="B61" s="52">
        <v>29</v>
      </c>
      <c r="C61" s="57" t="s">
        <v>249</v>
      </c>
      <c r="D61" s="50" t="s">
        <v>23</v>
      </c>
      <c r="E61" s="59" t="s">
        <v>39</v>
      </c>
      <c r="F61" s="60" t="s">
        <v>35</v>
      </c>
    </row>
    <row r="62" spans="2:6" ht="57.75" customHeight="1" x14ac:dyDescent="0.25">
      <c r="B62" s="52">
        <v>30</v>
      </c>
      <c r="C62" s="57" t="s">
        <v>205</v>
      </c>
      <c r="D62" s="50" t="s">
        <v>23</v>
      </c>
      <c r="E62" s="59" t="s">
        <v>39</v>
      </c>
      <c r="F62" s="60" t="s">
        <v>35</v>
      </c>
    </row>
    <row r="63" spans="2:6" ht="40.5" customHeight="1" x14ac:dyDescent="0.25">
      <c r="B63" s="52">
        <v>31</v>
      </c>
      <c r="C63" s="57" t="s">
        <v>206</v>
      </c>
      <c r="D63" s="50" t="s">
        <v>23</v>
      </c>
      <c r="E63" s="59" t="s">
        <v>39</v>
      </c>
      <c r="F63" s="60" t="s">
        <v>35</v>
      </c>
    </row>
    <row r="64" spans="2:6" ht="30" x14ac:dyDescent="0.25">
      <c r="B64" s="52">
        <v>32</v>
      </c>
      <c r="C64" s="57" t="s">
        <v>207</v>
      </c>
      <c r="D64" s="50" t="s">
        <v>23</v>
      </c>
      <c r="E64" s="59" t="s">
        <v>39</v>
      </c>
      <c r="F64" s="60" t="s">
        <v>35</v>
      </c>
    </row>
    <row r="65" spans="2:6" ht="40.5" customHeight="1" x14ac:dyDescent="0.25">
      <c r="B65" s="52">
        <v>33</v>
      </c>
      <c r="C65" s="57" t="s">
        <v>208</v>
      </c>
      <c r="D65" s="50" t="s">
        <v>23</v>
      </c>
      <c r="E65" s="59" t="s">
        <v>39</v>
      </c>
      <c r="F65" s="60" t="s">
        <v>35</v>
      </c>
    </row>
    <row r="66" spans="2:6" ht="50.25" customHeight="1" x14ac:dyDescent="0.25">
      <c r="B66" s="52">
        <v>34</v>
      </c>
      <c r="C66" s="57" t="s">
        <v>250</v>
      </c>
      <c r="D66" s="50" t="s">
        <v>23</v>
      </c>
      <c r="E66" s="59" t="s">
        <v>39</v>
      </c>
      <c r="F66" s="60" t="s">
        <v>35</v>
      </c>
    </row>
    <row r="67" spans="2:6" ht="48.75" customHeight="1" x14ac:dyDescent="0.25">
      <c r="B67" s="52">
        <v>35</v>
      </c>
      <c r="C67" s="57" t="s">
        <v>209</v>
      </c>
      <c r="D67" s="50" t="s">
        <v>23</v>
      </c>
      <c r="E67" s="59" t="s">
        <v>39</v>
      </c>
      <c r="F67" s="60" t="s">
        <v>35</v>
      </c>
    </row>
    <row r="68" spans="2:6" ht="71.25" customHeight="1" x14ac:dyDescent="0.25">
      <c r="B68" s="52">
        <v>36</v>
      </c>
      <c r="C68" s="57" t="s">
        <v>210</v>
      </c>
      <c r="D68" s="50" t="s">
        <v>23</v>
      </c>
      <c r="E68" s="59" t="s">
        <v>39</v>
      </c>
      <c r="F68" s="60" t="s">
        <v>35</v>
      </c>
    </row>
    <row r="69" spans="2:6" ht="96.75" customHeight="1" x14ac:dyDescent="0.25">
      <c r="B69" s="52">
        <v>37</v>
      </c>
      <c r="C69" s="57" t="s">
        <v>211</v>
      </c>
      <c r="D69" s="50" t="s">
        <v>23</v>
      </c>
      <c r="E69" s="59" t="s">
        <v>39</v>
      </c>
      <c r="F69" s="60" t="s">
        <v>35</v>
      </c>
    </row>
    <row r="70" spans="2:6" ht="103.5" customHeight="1" x14ac:dyDescent="0.25">
      <c r="B70" s="52"/>
      <c r="C70" s="61" t="s">
        <v>212</v>
      </c>
      <c r="D70" s="50" t="s">
        <v>33</v>
      </c>
      <c r="E70" s="56" t="s">
        <v>34</v>
      </c>
      <c r="F70" s="62" t="s">
        <v>34</v>
      </c>
    </row>
    <row r="71" spans="2:6" ht="197.25" customHeight="1" x14ac:dyDescent="0.25">
      <c r="B71" s="52">
        <v>38</v>
      </c>
      <c r="C71" s="64" t="s">
        <v>251</v>
      </c>
      <c r="D71" s="50" t="s">
        <v>22</v>
      </c>
      <c r="E71" s="54" t="s">
        <v>252</v>
      </c>
      <c r="F71" s="58" t="s">
        <v>38</v>
      </c>
    </row>
    <row r="72" spans="2:6" ht="135" x14ac:dyDescent="0.25">
      <c r="B72" s="52">
        <v>39</v>
      </c>
      <c r="C72" s="57" t="s">
        <v>253</v>
      </c>
      <c r="D72" s="50" t="s">
        <v>22</v>
      </c>
      <c r="E72" s="54" t="s">
        <v>150</v>
      </c>
      <c r="F72" s="58" t="s">
        <v>38</v>
      </c>
    </row>
    <row r="73" spans="2:6" ht="45" x14ac:dyDescent="0.25">
      <c r="B73" s="52"/>
      <c r="C73" s="57" t="s">
        <v>254</v>
      </c>
      <c r="D73" s="50" t="s">
        <v>33</v>
      </c>
      <c r="E73" s="56" t="s">
        <v>34</v>
      </c>
      <c r="F73" s="62" t="s">
        <v>34</v>
      </c>
    </row>
    <row r="74" spans="2:6" ht="30" x14ac:dyDescent="0.25">
      <c r="B74" s="52">
        <v>40</v>
      </c>
      <c r="C74" s="57" t="s">
        <v>213</v>
      </c>
      <c r="D74" s="50" t="s">
        <v>23</v>
      </c>
      <c r="E74" s="59" t="s">
        <v>39</v>
      </c>
      <c r="F74" s="60" t="s">
        <v>35</v>
      </c>
    </row>
    <row r="75" spans="2:6" ht="46.5" customHeight="1" x14ac:dyDescent="0.25">
      <c r="B75" s="52"/>
      <c r="C75" s="57" t="s">
        <v>214</v>
      </c>
      <c r="D75" s="50" t="s">
        <v>33</v>
      </c>
      <c r="E75" s="56" t="s">
        <v>34</v>
      </c>
      <c r="F75" s="62" t="s">
        <v>34</v>
      </c>
    </row>
    <row r="76" spans="2:6" ht="46.5" customHeight="1" x14ac:dyDescent="0.25">
      <c r="B76" s="52">
        <v>41</v>
      </c>
      <c r="C76" s="57" t="s">
        <v>255</v>
      </c>
      <c r="D76" s="50" t="s">
        <v>23</v>
      </c>
      <c r="E76" s="59" t="s">
        <v>39</v>
      </c>
      <c r="F76" s="60" t="s">
        <v>35</v>
      </c>
    </row>
    <row r="77" spans="2:6" ht="85.5" customHeight="1" x14ac:dyDescent="0.25">
      <c r="B77" s="52"/>
      <c r="C77" s="64" t="s">
        <v>215</v>
      </c>
      <c r="D77" s="50" t="s">
        <v>33</v>
      </c>
      <c r="E77" s="56" t="s">
        <v>34</v>
      </c>
      <c r="F77" s="62" t="s">
        <v>34</v>
      </c>
    </row>
    <row r="78" spans="2:6" ht="135" x14ac:dyDescent="0.25">
      <c r="B78" s="52">
        <v>42</v>
      </c>
      <c r="C78" s="57" t="s">
        <v>256</v>
      </c>
      <c r="D78" s="50" t="s">
        <v>22</v>
      </c>
      <c r="E78" s="54" t="s">
        <v>157</v>
      </c>
      <c r="F78" s="60" t="s">
        <v>35</v>
      </c>
    </row>
    <row r="79" spans="2:6" ht="135" x14ac:dyDescent="0.25">
      <c r="B79" s="52">
        <v>43</v>
      </c>
      <c r="C79" s="57" t="s">
        <v>257</v>
      </c>
      <c r="D79" s="50" t="s">
        <v>22</v>
      </c>
      <c r="E79" s="54" t="s">
        <v>151</v>
      </c>
      <c r="F79" s="60" t="s">
        <v>35</v>
      </c>
    </row>
    <row r="80" spans="2:6" ht="45" x14ac:dyDescent="0.25">
      <c r="B80" s="52"/>
      <c r="C80" s="57" t="s">
        <v>216</v>
      </c>
      <c r="D80" s="50" t="s">
        <v>33</v>
      </c>
      <c r="E80" s="56" t="s">
        <v>34</v>
      </c>
      <c r="F80" s="62" t="s">
        <v>34</v>
      </c>
    </row>
    <row r="81" spans="2:6" ht="163.5" customHeight="1" x14ac:dyDescent="0.25">
      <c r="B81" s="52">
        <v>44</v>
      </c>
      <c r="C81" s="57" t="s">
        <v>258</v>
      </c>
      <c r="D81" s="50" t="s">
        <v>22</v>
      </c>
      <c r="E81" s="68" t="s">
        <v>152</v>
      </c>
      <c r="F81" s="60" t="s">
        <v>35</v>
      </c>
    </row>
    <row r="82" spans="2:6" ht="78.75" customHeight="1" x14ac:dyDescent="0.25">
      <c r="B82" s="52"/>
      <c r="C82" s="57" t="s">
        <v>259</v>
      </c>
      <c r="D82" s="50" t="s">
        <v>33</v>
      </c>
      <c r="E82" s="56" t="s">
        <v>34</v>
      </c>
      <c r="F82" s="62" t="s">
        <v>34</v>
      </c>
    </row>
    <row r="83" spans="2:6" ht="135" x14ac:dyDescent="0.25">
      <c r="B83" s="52">
        <v>45</v>
      </c>
      <c r="C83" s="57" t="s">
        <v>217</v>
      </c>
      <c r="D83" s="50" t="s">
        <v>22</v>
      </c>
      <c r="E83" s="54" t="s">
        <v>164</v>
      </c>
      <c r="F83" s="60" t="s">
        <v>35</v>
      </c>
    </row>
    <row r="84" spans="2:6" ht="162.75" customHeight="1" x14ac:dyDescent="0.25">
      <c r="B84" s="52">
        <v>46</v>
      </c>
      <c r="C84" s="57" t="s">
        <v>260</v>
      </c>
      <c r="D84" s="50" t="s">
        <v>22</v>
      </c>
      <c r="E84" s="68" t="s">
        <v>153</v>
      </c>
      <c r="F84" s="60" t="s">
        <v>35</v>
      </c>
    </row>
    <row r="85" spans="2:6" s="6" customFormat="1" ht="80.25" customHeight="1" x14ac:dyDescent="0.25">
      <c r="B85" s="52"/>
      <c r="C85" s="64" t="s">
        <v>218</v>
      </c>
      <c r="D85" s="50" t="s">
        <v>33</v>
      </c>
      <c r="E85" s="56" t="s">
        <v>34</v>
      </c>
      <c r="F85" s="62" t="s">
        <v>34</v>
      </c>
    </row>
    <row r="86" spans="2:6" s="6" customFormat="1" ht="66" customHeight="1" x14ac:dyDescent="0.25">
      <c r="B86" s="67">
        <v>47</v>
      </c>
      <c r="C86" s="57" t="s">
        <v>261</v>
      </c>
      <c r="D86" s="65" t="s">
        <v>23</v>
      </c>
      <c r="E86" s="59" t="s">
        <v>40</v>
      </c>
      <c r="F86" s="60" t="s">
        <v>35</v>
      </c>
    </row>
    <row r="87" spans="2:6" ht="44.25" customHeight="1" x14ac:dyDescent="0.25">
      <c r="B87" s="52"/>
      <c r="C87" s="61" t="s">
        <v>219</v>
      </c>
      <c r="D87" s="50" t="s">
        <v>33</v>
      </c>
      <c r="E87" s="56" t="s">
        <v>34</v>
      </c>
      <c r="F87" s="62" t="s">
        <v>34</v>
      </c>
    </row>
    <row r="88" spans="2:6" ht="42.75" customHeight="1" x14ac:dyDescent="0.25">
      <c r="B88" s="52"/>
      <c r="C88" s="61" t="s">
        <v>220</v>
      </c>
      <c r="D88" s="50" t="s">
        <v>33</v>
      </c>
      <c r="E88" s="56" t="s">
        <v>34</v>
      </c>
      <c r="F88" s="62" t="s">
        <v>34</v>
      </c>
    </row>
    <row r="89" spans="2:6" ht="174.75" customHeight="1" x14ac:dyDescent="0.25">
      <c r="B89" s="52">
        <v>48</v>
      </c>
      <c r="C89" s="57" t="s">
        <v>221</v>
      </c>
      <c r="D89" s="50" t="s">
        <v>22</v>
      </c>
      <c r="E89" s="54" t="s">
        <v>154</v>
      </c>
      <c r="F89" s="58" t="s">
        <v>38</v>
      </c>
    </row>
    <row r="90" spans="2:6" ht="153.75" customHeight="1" x14ac:dyDescent="0.25">
      <c r="B90" s="52">
        <v>49</v>
      </c>
      <c r="C90" s="57" t="s">
        <v>262</v>
      </c>
      <c r="D90" s="50" t="s">
        <v>22</v>
      </c>
      <c r="E90" s="54" t="s">
        <v>155</v>
      </c>
      <c r="F90" s="58" t="s">
        <v>38</v>
      </c>
    </row>
    <row r="91" spans="2:6" ht="45" x14ac:dyDescent="0.25">
      <c r="B91" s="52"/>
      <c r="C91" s="64" t="s">
        <v>263</v>
      </c>
      <c r="D91" s="50" t="s">
        <v>33</v>
      </c>
      <c r="E91" s="56" t="s">
        <v>34</v>
      </c>
      <c r="F91" s="62" t="s">
        <v>34</v>
      </c>
    </row>
    <row r="92" spans="2:6" ht="30" x14ac:dyDescent="0.25">
      <c r="B92" s="52">
        <v>50</v>
      </c>
      <c r="C92" s="57" t="s">
        <v>264</v>
      </c>
      <c r="D92" s="50" t="s">
        <v>23</v>
      </c>
      <c r="E92" s="59" t="s">
        <v>41</v>
      </c>
      <c r="F92" s="60" t="s">
        <v>35</v>
      </c>
    </row>
    <row r="93" spans="2:6" ht="45" x14ac:dyDescent="0.25">
      <c r="B93" s="52">
        <v>51</v>
      </c>
      <c r="C93" s="57" t="s">
        <v>265</v>
      </c>
      <c r="D93" s="50" t="s">
        <v>23</v>
      </c>
      <c r="E93" s="59" t="s">
        <v>39</v>
      </c>
      <c r="F93" s="60" t="s">
        <v>35</v>
      </c>
    </row>
    <row r="94" spans="2:6" ht="72" customHeight="1" x14ac:dyDescent="0.25">
      <c r="B94" s="52"/>
      <c r="C94" s="57" t="s">
        <v>266</v>
      </c>
      <c r="D94" s="50" t="s">
        <v>33</v>
      </c>
      <c r="E94" s="56" t="s">
        <v>34</v>
      </c>
      <c r="F94" s="62" t="s">
        <v>34</v>
      </c>
    </row>
    <row r="95" spans="2:6" ht="120" x14ac:dyDescent="0.25">
      <c r="B95" s="52">
        <v>52</v>
      </c>
      <c r="C95" s="57" t="s">
        <v>267</v>
      </c>
      <c r="D95" s="67" t="s">
        <v>22</v>
      </c>
      <c r="E95" s="54" t="s">
        <v>156</v>
      </c>
      <c r="F95" s="60" t="s">
        <v>35</v>
      </c>
    </row>
    <row r="96" spans="2:6" ht="43.5" customHeight="1" x14ac:dyDescent="0.25">
      <c r="B96" s="52"/>
      <c r="C96" s="57" t="s">
        <v>222</v>
      </c>
      <c r="D96" s="50" t="s">
        <v>33</v>
      </c>
      <c r="E96" s="56" t="s">
        <v>34</v>
      </c>
      <c r="F96" s="62" t="s">
        <v>34</v>
      </c>
    </row>
    <row r="97" spans="2:6" ht="39" customHeight="1" x14ac:dyDescent="0.25">
      <c r="B97" s="52">
        <v>53</v>
      </c>
      <c r="C97" s="57" t="s">
        <v>223</v>
      </c>
      <c r="D97" s="50" t="s">
        <v>26</v>
      </c>
      <c r="E97" s="54" t="s">
        <v>40</v>
      </c>
      <c r="F97" s="60" t="s">
        <v>35</v>
      </c>
    </row>
    <row r="98" spans="2:6" ht="40.5" customHeight="1" x14ac:dyDescent="0.25">
      <c r="B98" s="52">
        <v>54</v>
      </c>
      <c r="C98" s="57" t="s">
        <v>224</v>
      </c>
      <c r="D98" s="50" t="s">
        <v>26</v>
      </c>
      <c r="E98" s="54" t="s">
        <v>40</v>
      </c>
      <c r="F98" s="60" t="s">
        <v>35</v>
      </c>
    </row>
    <row r="99" spans="2:6" ht="45" x14ac:dyDescent="0.25">
      <c r="B99" s="52"/>
      <c r="C99" s="57" t="s">
        <v>225</v>
      </c>
      <c r="D99" s="50" t="s">
        <v>33</v>
      </c>
      <c r="E99" s="56" t="s">
        <v>34</v>
      </c>
      <c r="F99" s="62" t="s">
        <v>34</v>
      </c>
    </row>
    <row r="100" spans="2:6" ht="30" x14ac:dyDescent="0.25">
      <c r="B100" s="52">
        <v>55</v>
      </c>
      <c r="C100" s="64" t="s">
        <v>268</v>
      </c>
      <c r="D100" s="50" t="s">
        <v>26</v>
      </c>
      <c r="E100" s="59" t="s">
        <v>39</v>
      </c>
      <c r="F100" s="60" t="s">
        <v>35</v>
      </c>
    </row>
    <row r="101" spans="2:6" ht="45" x14ac:dyDescent="0.25">
      <c r="B101" s="52"/>
      <c r="C101" s="64" t="s">
        <v>269</v>
      </c>
      <c r="D101" s="50" t="s">
        <v>33</v>
      </c>
      <c r="E101" s="56" t="s">
        <v>34</v>
      </c>
      <c r="F101" s="62" t="s">
        <v>34</v>
      </c>
    </row>
    <row r="102" spans="2:6" ht="30" x14ac:dyDescent="0.25">
      <c r="B102" s="52">
        <v>56</v>
      </c>
      <c r="C102" s="64" t="s">
        <v>226</v>
      </c>
      <c r="D102" s="50" t="s">
        <v>23</v>
      </c>
      <c r="E102" s="59" t="s">
        <v>39</v>
      </c>
      <c r="F102" s="60" t="s">
        <v>35</v>
      </c>
    </row>
    <row r="103" spans="2:6" ht="45" x14ac:dyDescent="0.25">
      <c r="B103" s="52">
        <v>57</v>
      </c>
      <c r="C103" s="57" t="s">
        <v>270</v>
      </c>
      <c r="D103" s="50" t="s">
        <v>23</v>
      </c>
      <c r="E103" s="59" t="s">
        <v>39</v>
      </c>
      <c r="F103" s="60" t="s">
        <v>271</v>
      </c>
    </row>
    <row r="104" spans="2:6" ht="165" x14ac:dyDescent="0.25">
      <c r="B104" s="52">
        <v>58</v>
      </c>
      <c r="C104" s="57" t="s">
        <v>227</v>
      </c>
      <c r="D104" s="50" t="s">
        <v>22</v>
      </c>
      <c r="E104" s="59" t="s">
        <v>272</v>
      </c>
      <c r="F104" s="60" t="s">
        <v>271</v>
      </c>
    </row>
    <row r="105" spans="2:6" ht="45" x14ac:dyDescent="0.25">
      <c r="B105" s="52">
        <v>59</v>
      </c>
      <c r="C105" s="64" t="s">
        <v>228</v>
      </c>
      <c r="D105" s="65" t="s">
        <v>136</v>
      </c>
      <c r="E105" s="59" t="s">
        <v>137</v>
      </c>
      <c r="F105" s="60" t="s">
        <v>35</v>
      </c>
    </row>
    <row r="106" spans="2:6" ht="60.75" customHeight="1" x14ac:dyDescent="0.25">
      <c r="B106" s="52">
        <v>60</v>
      </c>
      <c r="C106" s="64" t="s">
        <v>273</v>
      </c>
      <c r="D106" s="65" t="s">
        <v>23</v>
      </c>
      <c r="E106" s="59" t="s">
        <v>39</v>
      </c>
      <c r="F106" s="60" t="s">
        <v>271</v>
      </c>
    </row>
    <row r="107" spans="2:6" ht="82.5" customHeight="1" x14ac:dyDescent="0.25">
      <c r="B107" s="52"/>
      <c r="C107" s="57" t="s">
        <v>229</v>
      </c>
      <c r="D107" s="50" t="s">
        <v>33</v>
      </c>
      <c r="E107" s="56" t="s">
        <v>34</v>
      </c>
      <c r="F107" s="62" t="s">
        <v>34</v>
      </c>
    </row>
    <row r="108" spans="2:6" ht="57" customHeight="1" x14ac:dyDescent="0.25">
      <c r="B108" s="52">
        <v>61</v>
      </c>
      <c r="C108" s="57" t="s">
        <v>230</v>
      </c>
      <c r="D108" s="50" t="s">
        <v>26</v>
      </c>
      <c r="E108" s="59" t="s">
        <v>39</v>
      </c>
      <c r="F108" s="60" t="s">
        <v>35</v>
      </c>
    </row>
    <row r="109" spans="2:6" ht="30" x14ac:dyDescent="0.25">
      <c r="B109" s="52"/>
      <c r="C109" s="64" t="s">
        <v>231</v>
      </c>
      <c r="D109" s="50" t="s">
        <v>33</v>
      </c>
      <c r="E109" s="56" t="s">
        <v>34</v>
      </c>
      <c r="F109" s="62" t="s">
        <v>34</v>
      </c>
    </row>
    <row r="110" spans="2:6" ht="81" customHeight="1" x14ac:dyDescent="0.25">
      <c r="B110" s="52">
        <v>62</v>
      </c>
      <c r="C110" s="64" t="s">
        <v>274</v>
      </c>
      <c r="D110" s="50" t="s">
        <v>26</v>
      </c>
      <c r="E110" s="59" t="s">
        <v>39</v>
      </c>
      <c r="F110" s="60" t="s">
        <v>35</v>
      </c>
    </row>
    <row r="111" spans="2:6" ht="75" customHeight="1" x14ac:dyDescent="0.25">
      <c r="B111" s="52">
        <v>63</v>
      </c>
      <c r="C111" s="64" t="s">
        <v>176</v>
      </c>
      <c r="D111" s="65" t="s">
        <v>23</v>
      </c>
      <c r="E111" s="59" t="s">
        <v>39</v>
      </c>
      <c r="F111" s="60" t="s">
        <v>35</v>
      </c>
    </row>
    <row r="112" spans="2:6" ht="30" x14ac:dyDescent="0.25">
      <c r="B112" s="52">
        <v>64</v>
      </c>
      <c r="C112" s="57" t="s">
        <v>175</v>
      </c>
      <c r="D112" s="50" t="s">
        <v>23</v>
      </c>
      <c r="E112" s="59" t="s">
        <v>39</v>
      </c>
      <c r="F112" s="60" t="s">
        <v>35</v>
      </c>
    </row>
    <row r="113" spans="2:6" ht="45" x14ac:dyDescent="0.25">
      <c r="B113" s="52"/>
      <c r="C113" s="57" t="s">
        <v>275</v>
      </c>
      <c r="D113" s="50" t="s">
        <v>33</v>
      </c>
      <c r="E113" s="56" t="s">
        <v>34</v>
      </c>
      <c r="F113" s="62" t="s">
        <v>34</v>
      </c>
    </row>
    <row r="114" spans="2:6" ht="30" x14ac:dyDescent="0.25">
      <c r="B114" s="52">
        <v>65</v>
      </c>
      <c r="C114" s="57" t="s">
        <v>174</v>
      </c>
      <c r="D114" s="50" t="s">
        <v>23</v>
      </c>
      <c r="E114" s="59" t="s">
        <v>39</v>
      </c>
      <c r="F114" s="60" t="s">
        <v>35</v>
      </c>
    </row>
    <row r="115" spans="2:6" ht="45" x14ac:dyDescent="0.25">
      <c r="B115" s="52">
        <v>66</v>
      </c>
      <c r="C115" s="64" t="s">
        <v>173</v>
      </c>
      <c r="D115" s="50" t="s">
        <v>23</v>
      </c>
      <c r="E115" s="59" t="s">
        <v>39</v>
      </c>
      <c r="F115" s="60" t="s">
        <v>35</v>
      </c>
    </row>
    <row r="116" spans="2:6" x14ac:dyDescent="0.25">
      <c r="B116" s="38"/>
      <c r="C116" s="39"/>
      <c r="D116" s="40"/>
      <c r="E116" s="42"/>
      <c r="F116" s="69" t="s">
        <v>166</v>
      </c>
    </row>
    <row r="117" spans="2:6" x14ac:dyDescent="0.25">
      <c r="B117" s="38"/>
      <c r="C117" s="39"/>
      <c r="D117" s="40"/>
      <c r="E117" s="42"/>
      <c r="F117" s="41"/>
    </row>
    <row r="118" spans="2:6" ht="56.25" x14ac:dyDescent="0.3">
      <c r="B118" s="38"/>
      <c r="C118" s="70" t="s">
        <v>162</v>
      </c>
      <c r="D118" s="40"/>
      <c r="E118" s="71" t="s">
        <v>163</v>
      </c>
      <c r="F118" s="41"/>
    </row>
    <row r="119" spans="2:6" x14ac:dyDescent="0.25">
      <c r="B119" s="38"/>
      <c r="C119" s="39"/>
      <c r="D119" s="40"/>
      <c r="E119" s="42"/>
      <c r="F119" s="41"/>
    </row>
    <row r="120" spans="2:6" x14ac:dyDescent="0.25">
      <c r="B120" s="38"/>
      <c r="C120" s="39"/>
      <c r="D120" s="40"/>
      <c r="E120" s="42"/>
      <c r="F120" s="41"/>
    </row>
  </sheetData>
  <mergeCells count="4">
    <mergeCell ref="E5:F5"/>
    <mergeCell ref="C7:E7"/>
    <mergeCell ref="C8:E8"/>
    <mergeCell ref="E6:F6"/>
  </mergeCells>
  <pageMargins left="0.59055118110236227" right="0.39370078740157483" top="0.78740157480314965" bottom="0.59055118110236227" header="0.31496062992125984" footer="0.31496062992125984"/>
  <pageSetup paperSize="9" scale="80" fitToHeight="0" orientation="landscape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Характеристика</vt:lpstr>
      <vt:lpstr>Основные показатели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Екатерина И. Ким</cp:lastModifiedBy>
  <cp:lastPrinted>2017-05-26T12:10:25Z</cp:lastPrinted>
  <dcterms:created xsi:type="dcterms:W3CDTF">2013-08-19T14:17:06Z</dcterms:created>
  <dcterms:modified xsi:type="dcterms:W3CDTF">2017-05-30T14:42:51Z</dcterms:modified>
</cp:coreProperties>
</file>